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3"/>
  </bookViews>
  <sheets>
    <sheet name="Приложение 1" sheetId="1" r:id="rId1"/>
    <sheet name="2" sheetId="2" state="hidden" r:id="rId2"/>
    <sheet name="3" sheetId="3" state="hidden" r:id="rId3"/>
    <sheet name="Лист1" sheetId="4" r:id="rId4"/>
  </sheets>
  <definedNames>
    <definedName name="_xlnm._FilterDatabase" localSheetId="0" hidden="1">'Приложение 1'!$B$8:$Y$34</definedName>
    <definedName name="Z_2D605E97_F393_4B63_A853_D5AE28ECFC1E_.wvu.FilterData" localSheetId="0" hidden="1">'Приложение 1'!$B$8:$Y$34</definedName>
    <definedName name="Z_2D605E97_F393_4B63_A853_D5AE28ECFC1E_.wvu.PrintArea" localSheetId="0" hidden="1">'Приложение 1'!$A$1:$AB$36</definedName>
    <definedName name="Z_2EDDF472_7BE2_44F4_AD87_0DB84AD268C5_.wvu.FilterData" localSheetId="0" hidden="1">'Приложение 1'!$B$8:$Y$34</definedName>
    <definedName name="Z_2EDDF472_7BE2_44F4_AD87_0DB84AD268C5_.wvu.PrintArea" localSheetId="0" hidden="1">'Приложение 1'!$A$1:$AB$36</definedName>
    <definedName name="Z_B10E5D32_1682_4182_8C51_BE51F213BED5_.wvu.FilterData" localSheetId="0" hidden="1">'Приложение 1'!$B$8:$Y$34</definedName>
    <definedName name="Z_B10E5D32_1682_4182_8C51_BE51F213BED5_.wvu.PrintArea" localSheetId="0" hidden="1">'Приложение 1'!$A$1:$AB$36</definedName>
    <definedName name="_xlnm.Print_Area" localSheetId="3">'Лист1'!$A$1:$X$76</definedName>
    <definedName name="_xlnm.Print_Area" localSheetId="0">'Приложение 1'!$A$1:$Y$61</definedName>
  </definedNames>
  <calcPr fullCalcOnLoad="1"/>
</workbook>
</file>

<file path=xl/sharedStrings.xml><?xml version="1.0" encoding="utf-8"?>
<sst xmlns="http://schemas.openxmlformats.org/spreadsheetml/2006/main" count="640" uniqueCount="227">
  <si>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</si>
  <si>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</si>
  <si>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</si>
  <si>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</si>
  <si>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</si>
  <si>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</si>
  <si>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</si>
  <si>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</si>
  <si>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</si>
  <si>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</si>
  <si>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</si>
  <si>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</si>
  <si>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</si>
  <si>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</si>
  <si>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2. Работы </t>
  </si>
  <si>
    <t>итого по работам</t>
  </si>
  <si>
    <t xml:space="preserve">3. Услуги 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</si>
  <si>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</si>
  <si>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</si>
  <si>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</si>
  <si>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</si>
  <si>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</si>
  <si>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</si>
  <si>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</si>
  <si>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</si>
  <si>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</si>
  <si>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</si>
  <si>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</si>
  <si>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</si>
  <si>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Прогноз местного содержания, %</t>
  </si>
  <si>
    <t xml:space="preserve">Краткая характеристика (описание) товаров, работ и услуг </t>
  </si>
  <si>
    <t>10 Т</t>
  </si>
  <si>
    <t>ТОО "Казахстанско-Китайский Трубопровод"</t>
  </si>
  <si>
    <t>Департамент АСУТП и Связи</t>
  </si>
  <si>
    <t>Согласовано:</t>
  </si>
  <si>
    <t>Директор Департамента БиЭА</t>
  </si>
  <si>
    <t xml:space="preserve">Заместитель Генерального директора - главный бухгалтер </t>
  </si>
  <si>
    <t>___________________________ Тан Цзин</t>
  </si>
  <si>
    <t xml:space="preserve">Заместитель Генерального директора по экономике </t>
  </si>
  <si>
    <t>___________________________ Берлибаев М.А.</t>
  </si>
  <si>
    <t xml:space="preserve">Заместитель Генерального директора по коммерции </t>
  </si>
  <si>
    <t>___________________________ Максут Х.К.</t>
  </si>
  <si>
    <t xml:space="preserve">Заместитель директора Департамента БиЭА      </t>
  </si>
  <si>
    <t>___________________________ Нурсеитов А.Т.</t>
  </si>
  <si>
    <t xml:space="preserve">Директор департамента контрактов              </t>
  </si>
  <si>
    <t>___________________________ Сун Юй-лин</t>
  </si>
  <si>
    <t>___________________________ Ин Да-юн</t>
  </si>
  <si>
    <t xml:space="preserve">Заместитель директора Департамента контрактов </t>
  </si>
  <si>
    <t>___________________________ Калияков Б.Б.</t>
  </si>
  <si>
    <t>Заместитель директора Департамента АСУТП и Связи</t>
  </si>
  <si>
    <t>___________________________ Абахов И.В.</t>
  </si>
  <si>
    <t>DDP</t>
  </si>
  <si>
    <t>ОТ</t>
  </si>
  <si>
    <t>ЦП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</si>
  <si>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</si>
  <si>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Директор Департамента АСУТП и Связи</t>
  </si>
  <si>
    <t>Первый заместитель Генерального директора</t>
  </si>
  <si>
    <t>___________________________ Елеукулов Е.Н.</t>
  </si>
  <si>
    <t>штука</t>
  </si>
  <si>
    <t>Карагандинская обл., п.Атасу</t>
  </si>
  <si>
    <t>Кызылординская  обл., г.Аральск</t>
  </si>
  <si>
    <t>26.20.40.00.00.00.11.10.1</t>
  </si>
  <si>
    <t>Блок питания</t>
  </si>
  <si>
    <t>26.51.44.00.00.00.01.12.1</t>
  </si>
  <si>
    <t>Преобразователи систем дистанционной передачи информации</t>
  </si>
  <si>
    <t>6 Т</t>
  </si>
  <si>
    <t>26.40.33.00.00.00.21.20.1</t>
  </si>
  <si>
    <t>Видеокамера</t>
  </si>
  <si>
    <t>27.20.24.00.00.00.00.10.1</t>
  </si>
  <si>
    <t>Корпус</t>
  </si>
  <si>
    <t>26.20.13.00.00.01.52.20.1</t>
  </si>
  <si>
    <t>Сервер</t>
  </si>
  <si>
    <t>Сетевой специального назначения, отказоустойчивый (NonStop), для записи видеоданных</t>
  </si>
  <si>
    <t>26.20.13.00.00.01.51.30.1</t>
  </si>
  <si>
    <t>Сетевой общего назначения, стоечный (rack - optimized).</t>
  </si>
  <si>
    <t>26.30.60.00.00.00.22.20.1</t>
  </si>
  <si>
    <t xml:space="preserve">Извещатель </t>
  </si>
  <si>
    <t>26.20.13.00.00.01.52.10.1</t>
  </si>
  <si>
    <t>Модуль  Xfin с внутренним PSU, Xfin Bladei - TU</t>
  </si>
  <si>
    <t>26.20.13.00.00.01.52.50.1</t>
  </si>
  <si>
    <t xml:space="preserve">Радиоволновой, двухпозиционный </t>
  </si>
  <si>
    <t>г.Алматы, пр. Абая 109В</t>
  </si>
  <si>
    <t>сентябрь-октябрь</t>
  </si>
  <si>
    <t>по квотированию интернет трафик</t>
  </si>
  <si>
    <t>___________________________ Чен Кай</t>
  </si>
  <si>
    <t>___________________________ Муканов М. М.</t>
  </si>
  <si>
    <t>___________________________ Бектенбаев Е.С.</t>
  </si>
  <si>
    <t>Изменение № 3 в план закупок товаров, работ и услуг на 2013 год ТОО «Казахстанско-Китайский Трубопровод»</t>
  </si>
  <si>
    <t>146 Т</t>
  </si>
  <si>
    <t>147 Т</t>
  </si>
  <si>
    <t>89 Т</t>
  </si>
  <si>
    <t>45 Т</t>
  </si>
  <si>
    <t>176 Т</t>
  </si>
  <si>
    <t>175 Т</t>
  </si>
  <si>
    <t>178 Т</t>
  </si>
  <si>
    <t>179 Т</t>
  </si>
  <si>
    <t>Итого по товарам</t>
  </si>
  <si>
    <t>Итого по работам</t>
  </si>
  <si>
    <t>3.Услуги</t>
  </si>
  <si>
    <t>Итого по услугам</t>
  </si>
  <si>
    <t>Всего</t>
  </si>
  <si>
    <t>май-июнь</t>
  </si>
  <si>
    <t>Блок питания SM 2000 для SDH Alcatel</t>
  </si>
  <si>
    <t>6-1 Т</t>
  </si>
  <si>
    <t>19,20,21</t>
  </si>
  <si>
    <t>1.Оптический интерфейс FC/PC - 2шт;  2. S-1.1 оптич.интер. FC/PC - 2 шт; 3. SWL-OMSN METRO VERS. "A"  ETH LP - 8шт; 4. SWL-OMSN METRO VERS. "A"  TDM LP - 2шт; 5. ISA-ES1 8FE BOARD / Плата ISA-ES1 8FE - 1шт;  6. ISA-ES4 8FE BOARD / Плата ISA-ES4 8FE - 1шт; 7. Плата SERGI (Сервисная карта на STM-1) - 1шт; 8. Плата SYNTHIN (Плата расширения на 2 карты STM-1) -  1шт; 9. Плата Matrix для мультиплексора 1660 - 2шт; 10.Плата CONGI (Управляющая карта STM-1)- 2шт.</t>
  </si>
  <si>
    <t xml:space="preserve">для SDH коммутатор Alcatel 1660 </t>
  </si>
  <si>
    <t>март-апрель</t>
  </si>
  <si>
    <t xml:space="preserve">1. NCP (Net Control Processor) - 1шт; 2. NCPI (Net Control Processor Interface) - 1шт; 3.SC (Synchronous Clock board)- 2шт; 4. LP1x2 (2xSTM-1 Line Processing Board) - 1шт; 5.OIS1x2(L-1.1,SC) (2xSTM-1 Optical Interface Board) - 1шт; 6.CSB (Cross-Switch type B) - 1шт; 7.PWR (Power board) - 1шт; 8.SFEx6(GFP) - Smart Fast Ethernet(GFP,6 channels per board)- 1шт; 9. EIFEx4 - Electrical Interface of Smart Fast Ethernet(4 channels/board) - 1шт; 10. OW (Orderwire board) - 2шт; 11. ENCP (Enhanced NE control board) - 2шт; 12. SCIH (H-type clock interface board 2MHz)- 2 шт; 13. SECx24 (Enhanced smart Ethernet processing board 24:1) - 1шт; 14. QxI (Qx interface board) - 2шт; 15. OL1x2(L-1.1,LC) (2xSTM-1 optical line board) - 1шт; </t>
  </si>
  <si>
    <t xml:space="preserve">16. CSF (F type Cross clock board V2.4&amp;V3.0,without expansion subrack) - 1шт; 17.ESFEx8 (Ethernet electrical interface switching board) - 1шт; 18.OL16(L-16.2U,LC) (1xSTM-16 optical line board) - 1шт; 19. SFP-1.25G(S-G.1,LC) (GE optical module) - 1шт; 20.OBA12x2 (2 ports optical booster amplifier(12dB) (in,mini,LC) - 1шт; 21.OBA12 Optical booster amplifier(12dB) (in,mini,LC) - 1шт; 22.OBA17 (Optical booster amplifier(17dB)(mini,LC) - 1шт; 23.OPA38(Optical preamplifier38(in,mini,LC) - 1шт; 24.TCS128 (Timeslot Cross Switch) - 1шт. </t>
  </si>
  <si>
    <t>146-1 Т</t>
  </si>
  <si>
    <t>147-1 Т</t>
  </si>
  <si>
    <t>11,18,19,20,21</t>
  </si>
  <si>
    <t>GSD-861 -купольная камера в защитном гермокорпусе</t>
  </si>
  <si>
    <t>февраль-март</t>
  </si>
  <si>
    <t>июнь-июль</t>
  </si>
  <si>
    <t>10-1 Т</t>
  </si>
  <si>
    <t>11,14,18,19,20,21</t>
  </si>
  <si>
    <t>PSU-24VAC/80VA/Boxed - Блок электро питания для камеры типа DOME GVD-860/2 в защитном гермокорпусе (IP 65)</t>
  </si>
  <si>
    <t>89-1 Т</t>
  </si>
  <si>
    <t>Извещатель</t>
  </si>
  <si>
    <t>Радий - 2, Радий-ДМ</t>
  </si>
  <si>
    <t>45-1 Т</t>
  </si>
  <si>
    <t>Радий-2</t>
  </si>
  <si>
    <t>6,18,19,20,21</t>
  </si>
  <si>
    <t>Цифровые видеорекордеры Multiscope-III для 4-х видео входов</t>
  </si>
  <si>
    <t>1.GEViScope-IP/SE - 1шт; 2. DDR3 RAM-2 GB – RAM module for GSC - 1шт; 3. Ethernet/1Gbps/SERV/2x/PCI-E - 1шт; 4. LC/2003Serv ML - Операционная система Windows Server 2003 Standart, английский; 5. Licence/MSC/View-10x - 10-х кратная лицензия для доступа к базе видео данных; 6. PCI для подключения двух дополнительных ЛВС с сетевым интерфейсом 10/100/1000BASE-T.</t>
  </si>
  <si>
    <t>1. Xfin Blade блок питания - 1шт; 2. Модуль Xfin с питанием постоянного тока.</t>
  </si>
  <si>
    <t xml:space="preserve">1. GeViDongle/Flex - Programmable USB Dongle – 1 шт;
2. Licence/GeVi/SysIntMSC+GSC - Лицензия для подключения MultiScope к GeViSoft – 2 шт.
</t>
  </si>
  <si>
    <t>175-1 Т</t>
  </si>
  <si>
    <t>176-1 Т</t>
  </si>
  <si>
    <t>178-1 Т</t>
  </si>
  <si>
    <t>179-1 Т</t>
  </si>
  <si>
    <t>5,18,19,20,21</t>
  </si>
  <si>
    <t>июль-август</t>
  </si>
  <si>
    <t>Утвержден Приказом ТОО "Казахстанско-Китайский Трубопровод"</t>
  </si>
  <si>
    <t>ТОО "Казахстанско-Китайский Трубопрововод"</t>
  </si>
  <si>
    <t>г. Алматы, пр. Абая, 109в.</t>
  </si>
  <si>
    <t xml:space="preserve"> авансовый платеж - 0%, по факту оказанных услуг</t>
  </si>
  <si>
    <t>Дополнение №8 к Плану закупок товаров, работ и услуг на 2013 год ТОО "Казахстанско-Китайский Трубопровод"</t>
  </si>
  <si>
    <t>423 Т</t>
  </si>
  <si>
    <t>32.99.86.00.00.00.72.01.1</t>
  </si>
  <si>
    <t>Кабина для курения</t>
  </si>
  <si>
    <t>Открытого типа</t>
  </si>
  <si>
    <t>Кабина для курения на 2 чел</t>
  </si>
  <si>
    <t>август-сентябрь</t>
  </si>
  <si>
    <t xml:space="preserve"> авансовый платеж - 0%, оплата по факту поставленных товаров</t>
  </si>
  <si>
    <t>424 Т</t>
  </si>
  <si>
    <t>Кабина для курения на 5 чел</t>
  </si>
  <si>
    <t>425 Т</t>
  </si>
  <si>
    <t>14.14.12.00.00.10.15.70.1</t>
  </si>
  <si>
    <t>Футболка</t>
  </si>
  <si>
    <t>Футболка с короткими рукавами</t>
  </si>
  <si>
    <t>август-октябрь</t>
  </si>
  <si>
    <t>426 Т</t>
  </si>
  <si>
    <t>14.12.30.00.00.11.08.1</t>
  </si>
  <si>
    <t xml:space="preserve">Перчатки  </t>
  </si>
  <si>
    <t>пара</t>
  </si>
  <si>
    <t>427 Т</t>
  </si>
  <si>
    <t>15.20.32.00.00.00.12.74.1</t>
  </si>
  <si>
    <t>Ботинки мужские</t>
  </si>
  <si>
    <t>ботинки от механических воздействий, верх комбинированый полуботинки, кожа, металлоподносок</t>
  </si>
  <si>
    <t>428 Т</t>
  </si>
  <si>
    <t>15.20.13.00.00.00.20.13.1</t>
  </si>
  <si>
    <t>Ботинки  кожанные</t>
  </si>
  <si>
    <t>ботинки для защиты от механических воздействий, верх комбинированый, с высоким берцем, утеплённые</t>
  </si>
  <si>
    <t>429 Т</t>
  </si>
  <si>
    <t>32.50.42.00.00.00.11.20.1</t>
  </si>
  <si>
    <t xml:space="preserve">Очки солнцезащитные </t>
  </si>
  <si>
    <t xml:space="preserve">очки солнцезащитные </t>
  </si>
  <si>
    <t>430 Т</t>
  </si>
  <si>
    <t>14.12.30.00.00.11.06.08.1</t>
  </si>
  <si>
    <t>Костюм нефтяника зимний, для работы в низких температурах  (куртка+полукомбинезон)</t>
  </si>
  <si>
    <t>Для Инженерно-технического состава состав СВО, зимний,</t>
  </si>
  <si>
    <t>комплект</t>
  </si>
  <si>
    <t>431 Т</t>
  </si>
  <si>
    <t>14.19.42.00.00.40.35.1</t>
  </si>
  <si>
    <t>Шапочка вязаная, шерстяная</t>
  </si>
  <si>
    <t>Мужская из шерстяных тканей</t>
  </si>
  <si>
    <t>432 Т</t>
  </si>
  <si>
    <t>14.12.30.00.00.70.10.11.1</t>
  </si>
  <si>
    <t>Подшлемник полушерстяной</t>
  </si>
  <si>
    <t xml:space="preserve">Утепленный </t>
  </si>
  <si>
    <t>433 Т</t>
  </si>
  <si>
    <t>14.12.30.00.00.11.06.07.1</t>
  </si>
  <si>
    <t xml:space="preserve">Костюм для ИТР  летний </t>
  </si>
  <si>
    <t>Для Инженерно-технического состава состав СВО, летний, с головным убором.</t>
  </si>
  <si>
    <t>434 Т</t>
  </si>
  <si>
    <t>14.12.30.00.00.60.10.12.1</t>
  </si>
  <si>
    <t>Халат ИТР для лаборантов</t>
  </si>
  <si>
    <t xml:space="preserve">Халат для ИТР (инженерно-технических работников) </t>
  </si>
  <si>
    <t>435 Т</t>
  </si>
  <si>
    <t>15.20.11.00.00.00.70.11.1</t>
  </si>
  <si>
    <t>Сапоги кожанные для лаборантов</t>
  </si>
  <si>
    <t>Водонепроницаемые, верх и подошва из поливинохлорида, кислото-, щелоче-,масло- и бензиностойкие.</t>
  </si>
  <si>
    <t>436 Т</t>
  </si>
  <si>
    <t>14.12.30.00.00.80.16.41.1</t>
  </si>
  <si>
    <t>Перчатки защитные для работы в лаборатории</t>
  </si>
  <si>
    <t>Кислотощелочестойкие тип 1</t>
  </si>
  <si>
    <t>437 Т</t>
  </si>
  <si>
    <t>14.12.30.00.00.60.12.10.1</t>
  </si>
  <si>
    <t>Фартук прорезиненый</t>
  </si>
  <si>
    <t xml:space="preserve">Для защиты от воды и растворов нетоксичных веществ </t>
  </si>
  <si>
    <t>438 Т</t>
  </si>
  <si>
    <t>32.99.11.00.00.05.20.10.1</t>
  </si>
  <si>
    <t>Фильтрующая полумаска</t>
  </si>
  <si>
    <t>Для защиты органов дыхания</t>
  </si>
  <si>
    <t>439 Т</t>
  </si>
  <si>
    <t>32.99.11.00.00.00.10.10.1</t>
  </si>
  <si>
    <t>Каска</t>
  </si>
  <si>
    <t>Материал изготовления- пластмасса</t>
  </si>
  <si>
    <t>440 Т</t>
  </si>
  <si>
    <t>32.50.42.00.00.00.13.00.1</t>
  </si>
  <si>
    <t>Очки  защитные для лаборантов</t>
  </si>
  <si>
    <t xml:space="preserve">Спициализированные </t>
  </si>
  <si>
    <t>2.Работы</t>
  </si>
  <si>
    <t>19 Р</t>
  </si>
  <si>
    <t>82.99.19.17.10.00.00</t>
  </si>
  <si>
    <t>Работы по изготовлению печатей и штампов</t>
  </si>
  <si>
    <t>август-декабрь</t>
  </si>
  <si>
    <t xml:space="preserve"> авансовый платеж - 0%, по факту выполненных работ</t>
  </si>
  <si>
    <t>146 У</t>
  </si>
  <si>
    <t>96.09.19.90.09.20.10</t>
  </si>
  <si>
    <t xml:space="preserve">Услуги по сервисному обслуживанию кабин для курения </t>
  </si>
  <si>
    <t xml:space="preserve">Комплекс услуг по сервисному обслуживанию кабин для курения </t>
  </si>
  <si>
    <t>№ 15Т/98 от "24" июля 2013г.</t>
  </si>
  <si>
    <t>перчатки утеплённые, пятипалые из шерсти серого цвета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</si>
</sst>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0"/>
    <numFmt numFmtId="192" formatCode="#.##0.000"/>
    <numFmt numFmtId="193" formatCode="#.##0.0000"/>
    <numFmt numFmtId="194" formatCode="#.##0.00"/>
    <numFmt numFmtId="195" formatCode="#.##0.0"/>
    <numFmt numFmtId="196" formatCode="#.##0."/>
    <numFmt numFmtId="197" formatCode="#.##0"/>
    <numFmt numFmtId="198" formatCode="#.##"/>
    <numFmt numFmtId="199" formatCode="#.#"/>
    <numFmt numFmtId="200" formatCode="#"/>
    <numFmt numFmtId="201" formatCode="#,##0.0"/>
    <numFmt numFmtId="202" formatCode="0.0"/>
    <numFmt numFmtId="203" formatCode="_(* #.##0.00_);_(* \(#.##0.00\);_(* &quot;-&quot;??_);_(@_)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MS Sans Serif"/>
      <family val="2"/>
    </font>
    <font>
      <sz val="12"/>
      <name val="Arial"/>
      <family val="2"/>
    </font>
    <font>
      <sz val="12"/>
      <name val="Helv"/>
      <family val="0"/>
    </font>
    <font>
      <b/>
      <sz val="12"/>
      <name val="Arial"/>
      <family val="2"/>
    </font>
    <font>
      <sz val="11"/>
      <name val="Helv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>
      <alignment/>
      <protection/>
    </xf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5" applyFont="1">
      <alignment/>
      <protection/>
    </xf>
    <xf numFmtId="0" fontId="12" fillId="24" borderId="0" xfId="0" applyFont="1" applyFill="1" applyAlignment="1">
      <alignment/>
    </xf>
    <xf numFmtId="0" fontId="2" fillId="24" borderId="0" xfId="55" applyFont="1" applyFill="1">
      <alignment/>
      <protection/>
    </xf>
    <xf numFmtId="0" fontId="6" fillId="24" borderId="0" xfId="55" applyFont="1" applyFill="1">
      <alignment/>
      <protection/>
    </xf>
    <xf numFmtId="0" fontId="5" fillId="24" borderId="10" xfId="55" applyFont="1" applyFill="1" applyBorder="1" applyAlignment="1">
      <alignment horizontal="center" vertical="center" wrapText="1"/>
      <protection/>
    </xf>
    <xf numFmtId="0" fontId="5" fillId="24" borderId="11" xfId="55" applyFont="1" applyFill="1" applyBorder="1" applyAlignment="1">
      <alignment horizontal="center" vertical="center" wrapText="1"/>
      <protection/>
    </xf>
    <xf numFmtId="0" fontId="2" fillId="24" borderId="12" xfId="55" applyFont="1" applyFill="1" applyBorder="1" applyAlignment="1">
      <alignment horizontal="center" vertical="center" wrapText="1"/>
      <protection/>
    </xf>
    <xf numFmtId="9" fontId="2" fillId="24" borderId="12" xfId="55" applyNumberFormat="1" applyFont="1" applyFill="1" applyBorder="1" applyAlignment="1">
      <alignment horizontal="center" vertical="center" wrapText="1"/>
      <protection/>
    </xf>
    <xf numFmtId="17" fontId="2" fillId="24" borderId="12" xfId="55" applyNumberFormat="1" applyFont="1" applyFill="1" applyBorder="1" applyAlignment="1">
      <alignment horizontal="center" vertical="center" wrapText="1"/>
      <protection/>
    </xf>
    <xf numFmtId="4" fontId="2" fillId="24" borderId="12" xfId="55" applyNumberFormat="1" applyFont="1" applyFill="1" applyBorder="1" applyAlignment="1">
      <alignment horizontal="center" vertical="center" wrapText="1"/>
      <protection/>
    </xf>
    <xf numFmtId="4" fontId="2" fillId="24" borderId="12" xfId="0" applyNumberFormat="1" applyFont="1" applyFill="1" applyBorder="1" applyAlignment="1">
      <alignment horizontal="center" vertical="center" wrapText="1"/>
    </xf>
    <xf numFmtId="2" fontId="2" fillId="24" borderId="12" xfId="55" applyNumberFormat="1" applyFont="1" applyFill="1" applyBorder="1" applyAlignment="1">
      <alignment horizontal="center" vertical="center" wrapText="1"/>
      <protection/>
    </xf>
    <xf numFmtId="0" fontId="3" fillId="24" borderId="13" xfId="55" applyFont="1" applyFill="1" applyBorder="1" applyAlignment="1">
      <alignment horizontal="center" vertical="center" wrapText="1"/>
      <protection/>
    </xf>
    <xf numFmtId="0" fontId="2" fillId="24" borderId="13" xfId="55" applyFont="1" applyFill="1" applyBorder="1" applyAlignment="1">
      <alignment horizontal="center" vertical="center" wrapText="1"/>
      <protection/>
    </xf>
    <xf numFmtId="0" fontId="2" fillId="24" borderId="14" xfId="55" applyFont="1" applyFill="1" applyBorder="1" applyAlignment="1">
      <alignment horizontal="center" vertical="center" wrapText="1"/>
      <protection/>
    </xf>
    <xf numFmtId="0" fontId="2" fillId="24" borderId="15" xfId="55" applyFont="1" applyFill="1" applyBorder="1">
      <alignment/>
      <protection/>
    </xf>
    <xf numFmtId="0" fontId="3" fillId="24" borderId="16" xfId="55" applyFont="1" applyFill="1" applyBorder="1" applyAlignment="1">
      <alignment horizontal="center" vertical="center" wrapText="1"/>
      <protection/>
    </xf>
    <xf numFmtId="0" fontId="3" fillId="24" borderId="17" xfId="55" applyFont="1" applyFill="1" applyBorder="1" applyAlignment="1">
      <alignment horizontal="center" vertical="center" wrapText="1"/>
      <protection/>
    </xf>
    <xf numFmtId="0" fontId="2" fillId="24" borderId="17" xfId="55" applyFont="1" applyFill="1" applyBorder="1" applyAlignment="1">
      <alignment horizontal="center" vertical="center" wrapText="1"/>
      <protection/>
    </xf>
    <xf numFmtId="4" fontId="3" fillId="24" borderId="17" xfId="0" applyNumberFormat="1" applyFont="1" applyFill="1" applyBorder="1" applyAlignment="1">
      <alignment horizontal="center" vertical="center" wrapText="1"/>
    </xf>
    <xf numFmtId="0" fontId="2" fillId="24" borderId="18" xfId="55" applyFont="1" applyFill="1" applyBorder="1" applyAlignment="1">
      <alignment horizontal="center" vertical="center" wrapText="1"/>
      <protection/>
    </xf>
    <xf numFmtId="0" fontId="3" fillId="24" borderId="0" xfId="55" applyFont="1" applyFill="1" applyBorder="1" applyAlignment="1">
      <alignment horizontal="center"/>
      <protection/>
    </xf>
    <xf numFmtId="0" fontId="2" fillId="24" borderId="0" xfId="55" applyFont="1" applyFill="1" applyBorder="1">
      <alignment/>
      <protection/>
    </xf>
    <xf numFmtId="0" fontId="2" fillId="24" borderId="0" xfId="55" applyFont="1" applyFill="1" applyBorder="1" applyAlignment="1">
      <alignment horizontal="center"/>
      <protection/>
    </xf>
    <xf numFmtId="0" fontId="3" fillId="24" borderId="0" xfId="55" applyFont="1" applyFill="1" applyAlignment="1">
      <alignment horizontal="center"/>
      <protection/>
    </xf>
    <xf numFmtId="0" fontId="14" fillId="24" borderId="0" xfId="0" applyFont="1" applyFill="1" applyAlignment="1">
      <alignment/>
    </xf>
    <xf numFmtId="4" fontId="3" fillId="24" borderId="13" xfId="0" applyNumberFormat="1" applyFont="1" applyFill="1" applyBorder="1" applyAlignment="1">
      <alignment horizontal="center" vertical="center" wrapText="1"/>
    </xf>
    <xf numFmtId="0" fontId="2" fillId="0" borderId="0" xfId="55" applyFont="1" applyBorder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19" fillId="0" borderId="12" xfId="55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10" fillId="0" borderId="12" xfId="55" applyFont="1" applyBorder="1" applyAlignment="1">
      <alignment horizontal="center" vertical="center"/>
      <protection/>
    </xf>
    <xf numFmtId="0" fontId="17" fillId="0" borderId="12" xfId="55" applyFont="1" applyBorder="1" applyAlignment="1">
      <alignment horizontal="center" vertical="center"/>
      <protection/>
    </xf>
    <xf numFmtId="0" fontId="17" fillId="0" borderId="12" xfId="1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2" fillId="0" borderId="0" xfId="56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9" fontId="16" fillId="0" borderId="12" xfId="15" applyNumberFormat="1" applyFont="1" applyFill="1" applyBorder="1" applyAlignment="1">
      <alignment horizontal="center" vertical="center" wrapText="1"/>
      <protection/>
    </xf>
    <xf numFmtId="4" fontId="16" fillId="0" borderId="12" xfId="15" applyNumberFormat="1" applyFont="1" applyFill="1" applyBorder="1" applyAlignment="1">
      <alignment horizontal="center" vertical="center" wrapText="1"/>
      <protection/>
    </xf>
    <xf numFmtId="9" fontId="17" fillId="0" borderId="12" xfId="58" applyNumberFormat="1" applyFont="1" applyFill="1" applyBorder="1" applyAlignment="1">
      <alignment horizontal="center" vertical="center" wrapText="1"/>
      <protection/>
    </xf>
    <xf numFmtId="4" fontId="17" fillId="0" borderId="12" xfId="57" applyNumberFormat="1" applyFont="1" applyFill="1" applyBorder="1" applyAlignment="1">
      <alignment horizontal="center" vertical="center" wrapText="1"/>
      <protection/>
    </xf>
    <xf numFmtId="9" fontId="17" fillId="0" borderId="12" xfId="15" applyNumberFormat="1" applyFont="1" applyFill="1" applyBorder="1" applyAlignment="1">
      <alignment horizontal="center" vertical="center" wrapText="1"/>
      <protection/>
    </xf>
    <xf numFmtId="4" fontId="17" fillId="0" borderId="12" xfId="15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2" fillId="0" borderId="19" xfId="55" applyFont="1" applyFill="1" applyBorder="1" applyAlignment="1">
      <alignment horizontal="center" vertical="center" wrapText="1"/>
      <protection/>
    </xf>
    <xf numFmtId="4" fontId="2" fillId="0" borderId="12" xfId="15" applyNumberFormat="1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55" applyFont="1" applyBorder="1" applyAlignment="1">
      <alignment horizontal="left" vertical="center" wrapText="1"/>
      <protection/>
    </xf>
    <xf numFmtId="0" fontId="17" fillId="24" borderId="0" xfId="55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55" applyFont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/>
    </xf>
    <xf numFmtId="0" fontId="25" fillId="0" borderId="0" xfId="55" applyFont="1">
      <alignment/>
      <protection/>
    </xf>
    <xf numFmtId="0" fontId="10" fillId="0" borderId="0" xfId="55" applyFont="1" applyBorder="1" applyAlignment="1">
      <alignment horizontal="center" vertical="center"/>
      <protection/>
    </xf>
    <xf numFmtId="9" fontId="16" fillId="0" borderId="0" xfId="15" applyNumberFormat="1" applyFont="1" applyFill="1" applyBorder="1" applyAlignment="1">
      <alignment horizontal="center" vertical="center" wrapText="1"/>
      <protection/>
    </xf>
    <xf numFmtId="0" fontId="17" fillId="0" borderId="0" xfId="15" applyFont="1" applyFill="1" applyBorder="1" applyAlignment="1">
      <alignment horizontal="center" vertical="center" wrapText="1"/>
      <protection/>
    </xf>
    <xf numFmtId="4" fontId="16" fillId="0" borderId="0" xfId="15" applyNumberFormat="1" applyFont="1" applyFill="1" applyBorder="1" applyAlignment="1">
      <alignment horizontal="center" vertical="center" wrapText="1"/>
      <protection/>
    </xf>
    <xf numFmtId="9" fontId="17" fillId="0" borderId="0" xfId="58" applyNumberFormat="1" applyFont="1" applyFill="1" applyBorder="1" applyAlignment="1">
      <alignment horizontal="center" vertical="center" wrapText="1"/>
      <protection/>
    </xf>
    <xf numFmtId="4" fontId="17" fillId="0" borderId="0" xfId="57" applyNumberFormat="1" applyFont="1" applyFill="1" applyBorder="1" applyAlignment="1">
      <alignment horizontal="center" vertical="center" wrapText="1"/>
      <protection/>
    </xf>
    <xf numFmtId="9" fontId="17" fillId="0" borderId="0" xfId="15" applyNumberFormat="1" applyFont="1" applyFill="1" applyBorder="1" applyAlignment="1">
      <alignment horizontal="center" vertical="center" wrapText="1"/>
      <protection/>
    </xf>
    <xf numFmtId="4" fontId="17" fillId="0" borderId="0" xfId="15" applyNumberFormat="1" applyFont="1" applyFill="1" applyBorder="1" applyAlignment="1">
      <alignment horizontal="center" vertical="center" wrapText="1"/>
      <protection/>
    </xf>
    <xf numFmtId="4" fontId="10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55" applyFont="1" applyFill="1">
      <alignment/>
      <protection/>
    </xf>
    <xf numFmtId="0" fontId="11" fillId="0" borderId="0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55" applyFont="1" applyBorder="1">
      <alignment/>
      <protection/>
    </xf>
    <xf numFmtId="0" fontId="18" fillId="24" borderId="19" xfId="5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9" fontId="16" fillId="0" borderId="12" xfId="0" applyNumberFormat="1" applyFont="1" applyFill="1" applyBorder="1" applyAlignment="1">
      <alignment horizontal="center" vertical="center" wrapText="1"/>
    </xf>
    <xf numFmtId="0" fontId="16" fillId="0" borderId="12" xfId="34" applyFont="1" applyFill="1" applyBorder="1" applyAlignment="1">
      <alignment horizontal="center" vertical="center" wrapText="1"/>
      <protection/>
    </xf>
    <xf numFmtId="4" fontId="16" fillId="0" borderId="12" xfId="0" applyNumberFormat="1" applyFont="1" applyFill="1" applyBorder="1" applyAlignment="1">
      <alignment horizontal="center" vertical="center" wrapText="1"/>
    </xf>
    <xf numFmtId="0" fontId="11" fillId="0" borderId="0" xfId="55" applyFont="1" applyBorder="1" applyAlignment="1">
      <alignment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7" fillId="0" borderId="12" xfId="55" applyFont="1" applyBorder="1" applyAlignment="1">
      <alignment horizontal="center" vertical="center" wrapText="1"/>
      <protection/>
    </xf>
    <xf numFmtId="0" fontId="17" fillId="24" borderId="12" xfId="55" applyFont="1" applyFill="1" applyBorder="1" applyAlignment="1">
      <alignment horizontal="center" vertical="center"/>
      <protection/>
    </xf>
    <xf numFmtId="9" fontId="17" fillId="0" borderId="12" xfId="55" applyNumberFormat="1" applyFont="1" applyBorder="1" applyAlignment="1">
      <alignment horizontal="center" vertical="center"/>
      <protection/>
    </xf>
    <xf numFmtId="0" fontId="17" fillId="0" borderId="0" xfId="55" applyFont="1">
      <alignment/>
      <protection/>
    </xf>
    <xf numFmtId="1" fontId="17" fillId="0" borderId="12" xfId="55" applyNumberFormat="1" applyFont="1" applyBorder="1" applyAlignment="1">
      <alignment horizontal="center" vertical="center"/>
      <protection/>
    </xf>
    <xf numFmtId="4" fontId="1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7" fillId="0" borderId="12" xfId="55" applyFont="1" applyBorder="1">
      <alignment/>
      <protection/>
    </xf>
    <xf numFmtId="0" fontId="17" fillId="0" borderId="21" xfId="55" applyFont="1" applyBorder="1" applyAlignment="1">
      <alignment horizontal="center" vertical="center"/>
      <protection/>
    </xf>
    <xf numFmtId="0" fontId="10" fillId="0" borderId="12" xfId="55" applyFont="1" applyBorder="1" applyAlignment="1">
      <alignment/>
      <protection/>
    </xf>
    <xf numFmtId="0" fontId="17" fillId="24" borderId="12" xfId="55" applyFont="1" applyFill="1" applyBorder="1" applyAlignment="1">
      <alignment horizontal="center" vertical="center" wrapText="1"/>
      <protection/>
    </xf>
    <xf numFmtId="0" fontId="16" fillId="24" borderId="12" xfId="0" applyFont="1" applyFill="1" applyBorder="1" applyAlignment="1">
      <alignment horizontal="center" vertical="center" wrapText="1"/>
    </xf>
    <xf numFmtId="0" fontId="17" fillId="24" borderId="21" xfId="55" applyFont="1" applyFill="1" applyBorder="1" applyAlignment="1">
      <alignment/>
      <protection/>
    </xf>
    <xf numFmtId="9" fontId="17" fillId="24" borderId="12" xfId="55" applyNumberFormat="1" applyFont="1" applyFill="1" applyBorder="1" applyAlignment="1">
      <alignment horizontal="center" vertical="center"/>
      <protection/>
    </xf>
    <xf numFmtId="1" fontId="17" fillId="24" borderId="12" xfId="55" applyNumberFormat="1" applyFont="1" applyFill="1" applyBorder="1" applyAlignment="1">
      <alignment horizontal="center" vertical="center"/>
      <protection/>
    </xf>
    <xf numFmtId="0" fontId="17" fillId="24" borderId="21" xfId="55" applyFont="1" applyFill="1" applyBorder="1" applyAlignment="1">
      <alignment horizontal="center" vertical="center"/>
      <protection/>
    </xf>
    <xf numFmtId="4" fontId="17" fillId="24" borderId="21" xfId="0" applyNumberFormat="1" applyFont="1" applyFill="1" applyBorder="1" applyAlignment="1">
      <alignment horizontal="center" vertical="center"/>
    </xf>
    <xf numFmtId="0" fontId="10" fillId="24" borderId="22" xfId="55" applyFont="1" applyFill="1" applyBorder="1" applyAlignment="1">
      <alignment/>
      <protection/>
    </xf>
    <xf numFmtId="0" fontId="17" fillId="24" borderId="21" xfId="55" applyFont="1" applyFill="1" applyBorder="1">
      <alignment/>
      <protection/>
    </xf>
    <xf numFmtId="0" fontId="17" fillId="0" borderId="21" xfId="55" applyFont="1" applyBorder="1" applyAlignment="1">
      <alignment/>
      <protection/>
    </xf>
    <xf numFmtId="4" fontId="17" fillId="0" borderId="21" xfId="0" applyNumberFormat="1" applyFont="1" applyFill="1" applyBorder="1" applyAlignment="1">
      <alignment horizontal="center" vertical="center"/>
    </xf>
    <xf numFmtId="0" fontId="10" fillId="0" borderId="22" xfId="55" applyFont="1" applyBorder="1" applyAlignment="1">
      <alignment/>
      <protection/>
    </xf>
    <xf numFmtId="0" fontId="17" fillId="0" borderId="21" xfId="55" applyFont="1" applyBorder="1">
      <alignment/>
      <protection/>
    </xf>
    <xf numFmtId="2" fontId="17" fillId="24" borderId="21" xfId="55" applyNumberFormat="1" applyFont="1" applyFill="1" applyBorder="1" applyAlignment="1">
      <alignment horizontal="center" vertical="center"/>
      <protection/>
    </xf>
    <xf numFmtId="4" fontId="17" fillId="24" borderId="21" xfId="55" applyNumberFormat="1" applyFont="1" applyFill="1" applyBorder="1" applyAlignment="1">
      <alignment horizontal="center" vertical="center"/>
      <protection/>
    </xf>
    <xf numFmtId="4" fontId="17" fillId="0" borderId="21" xfId="55" applyNumberFormat="1" applyFont="1" applyBorder="1" applyAlignment="1">
      <alignment horizontal="center" vertical="center"/>
      <protection/>
    </xf>
    <xf numFmtId="0" fontId="17" fillId="0" borderId="20" xfId="55" applyFont="1" applyBorder="1" applyAlignment="1">
      <alignment horizontal="center" vertical="center" wrapText="1"/>
      <protection/>
    </xf>
    <xf numFmtId="0" fontId="17" fillId="0" borderId="19" xfId="55" applyFont="1" applyBorder="1" applyAlignment="1">
      <alignment horizontal="center" vertical="center"/>
      <protection/>
    </xf>
    <xf numFmtId="4" fontId="17" fillId="0" borderId="12" xfId="55" applyNumberFormat="1" applyFont="1" applyBorder="1" applyAlignment="1">
      <alignment horizontal="center" vertical="center"/>
      <protection/>
    </xf>
    <xf numFmtId="0" fontId="4" fillId="24" borderId="23" xfId="55" applyFont="1" applyFill="1" applyBorder="1" applyAlignment="1">
      <alignment horizontal="center" vertical="center" wrapText="1"/>
      <protection/>
    </xf>
    <xf numFmtId="0" fontId="4" fillId="24" borderId="24" xfId="55" applyFont="1" applyFill="1" applyBorder="1" applyAlignment="1">
      <alignment horizontal="center" vertical="center" wrapText="1"/>
      <protection/>
    </xf>
    <xf numFmtId="0" fontId="4" fillId="24" borderId="25" xfId="55" applyFont="1" applyFill="1" applyBorder="1" applyAlignment="1">
      <alignment horizontal="center" vertical="center" wrapText="1"/>
      <protection/>
    </xf>
    <xf numFmtId="0" fontId="4" fillId="24" borderId="26" xfId="55" applyFont="1" applyFill="1" applyBorder="1" applyAlignment="1">
      <alignment horizontal="center" vertical="center" wrapText="1"/>
      <protection/>
    </xf>
    <xf numFmtId="0" fontId="13" fillId="24" borderId="0" xfId="0" applyFont="1" applyFill="1" applyAlignment="1">
      <alignment horizontal="center"/>
    </xf>
    <xf numFmtId="0" fontId="4" fillId="24" borderId="27" xfId="55" applyFont="1" applyFill="1" applyBorder="1" applyAlignment="1">
      <alignment horizontal="center" vertical="center" wrapText="1"/>
      <protection/>
    </xf>
    <xf numFmtId="0" fontId="3" fillId="24" borderId="28" xfId="55" applyFont="1" applyFill="1" applyBorder="1" applyAlignment="1">
      <alignment horizontal="center" vertical="center" wrapText="1"/>
      <protection/>
    </xf>
    <xf numFmtId="0" fontId="3" fillId="24" borderId="13" xfId="55" applyFont="1" applyFill="1" applyBorder="1" applyAlignment="1">
      <alignment horizontal="center" vertical="center" wrapText="1"/>
      <protection/>
    </xf>
    <xf numFmtId="0" fontId="3" fillId="24" borderId="29" xfId="55" applyFont="1" applyFill="1" applyBorder="1" applyAlignment="1">
      <alignment horizontal="left" vertical="center" wrapText="1"/>
      <protection/>
    </xf>
    <xf numFmtId="0" fontId="3" fillId="24" borderId="30" xfId="55" applyFont="1" applyFill="1" applyBorder="1" applyAlignment="1">
      <alignment horizontal="left" vertical="center" wrapText="1"/>
      <protection/>
    </xf>
    <xf numFmtId="0" fontId="3" fillId="24" borderId="31" xfId="55" applyFont="1" applyFill="1" applyBorder="1" applyAlignment="1">
      <alignment horizontal="left" vertical="center" wrapText="1"/>
      <protection/>
    </xf>
    <xf numFmtId="0" fontId="3" fillId="24" borderId="32" xfId="55" applyFont="1" applyFill="1" applyBorder="1" applyAlignment="1">
      <alignment horizontal="center" vertical="center" wrapText="1"/>
      <protection/>
    </xf>
    <xf numFmtId="0" fontId="3" fillId="24" borderId="33" xfId="55" applyFont="1" applyFill="1" applyBorder="1" applyAlignment="1">
      <alignment horizontal="center" vertical="center" wrapText="1"/>
      <protection/>
    </xf>
    <xf numFmtId="0" fontId="3" fillId="24" borderId="34" xfId="55" applyFont="1" applyFill="1" applyBorder="1" applyAlignment="1">
      <alignment horizontal="left" vertical="center" wrapText="1"/>
      <protection/>
    </xf>
    <xf numFmtId="0" fontId="3" fillId="24" borderId="35" xfId="55" applyFont="1" applyFill="1" applyBorder="1" applyAlignment="1">
      <alignment horizontal="left" vertical="center" wrapText="1"/>
      <protection/>
    </xf>
    <xf numFmtId="0" fontId="3" fillId="24" borderId="36" xfId="55" applyFont="1" applyFill="1" applyBorder="1" applyAlignment="1">
      <alignment horizontal="left" vertical="center" wrapText="1"/>
      <protection/>
    </xf>
    <xf numFmtId="0" fontId="2" fillId="24" borderId="26" xfId="55" applyFont="1" applyFill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0" fontId="18" fillId="0" borderId="13" xfId="55" applyFont="1" applyBorder="1" applyAlignment="1">
      <alignment horizontal="center" vertical="center" wrapText="1"/>
      <protection/>
    </xf>
    <xf numFmtId="0" fontId="18" fillId="0" borderId="21" xfId="55" applyFont="1" applyBorder="1" applyAlignment="1">
      <alignment horizontal="center" vertical="center" wrapText="1"/>
      <protection/>
    </xf>
    <xf numFmtId="0" fontId="18" fillId="0" borderId="12" xfId="55" applyFont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17" fillId="0" borderId="0" xfId="55" applyFont="1" applyBorder="1" applyAlignment="1">
      <alignment horizontal="left" vertical="center"/>
      <protection/>
    </xf>
    <xf numFmtId="0" fontId="25" fillId="0" borderId="0" xfId="55" applyFont="1" applyBorder="1" applyAlignment="1">
      <alignment horizontal="left" vertical="center" wrapText="1"/>
      <protection/>
    </xf>
    <xf numFmtId="0" fontId="18" fillId="24" borderId="19" xfId="5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0" fillId="0" borderId="19" xfId="55" applyFont="1" applyBorder="1" applyAlignment="1">
      <alignment horizontal="center" vertical="center"/>
      <protection/>
    </xf>
    <xf numFmtId="0" fontId="10" fillId="0" borderId="20" xfId="55" applyFont="1" applyBorder="1" applyAlignment="1">
      <alignment horizontal="center" vertical="center"/>
      <protection/>
    </xf>
  </cellXfs>
  <cellStyles count="56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Книга1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2"/>
  <sheetViews>
    <sheetView zoomScale="75" zoomScaleNormal="75" zoomScaleSheetLayoutView="100" zoomScalePageLayoutView="0" workbookViewId="0" topLeftCell="B16">
      <selection activeCell="F17" sqref="F17"/>
    </sheetView>
  </sheetViews>
  <sheetFormatPr defaultColWidth="9.140625" defaultRowHeight="12.75"/>
  <cols>
    <col min="1" max="1" width="5.28125" style="3" hidden="1" customWidth="1"/>
    <col min="2" max="2" width="9.57421875" style="3" customWidth="1"/>
    <col min="3" max="3" width="14.00390625" style="3" customWidth="1"/>
    <col min="4" max="4" width="23.7109375" style="3" customWidth="1"/>
    <col min="5" max="6" width="25.28125" style="3" customWidth="1"/>
    <col min="7" max="7" width="23.140625" style="3" customWidth="1"/>
    <col min="8" max="8" width="12.57421875" style="3" customWidth="1"/>
    <col min="9" max="9" width="15.28125" style="3" customWidth="1"/>
    <col min="10" max="10" width="12.8515625" style="3" customWidth="1"/>
    <col min="11" max="11" width="13.140625" style="3" customWidth="1"/>
    <col min="12" max="12" width="17.57421875" style="3" customWidth="1"/>
    <col min="13" max="13" width="15.140625" style="3" customWidth="1"/>
    <col min="14" max="14" width="15.7109375" style="3" customWidth="1"/>
    <col min="15" max="15" width="15.8515625" style="3" customWidth="1"/>
    <col min="16" max="16" width="34.57421875" style="3" customWidth="1"/>
    <col min="17" max="17" width="14.421875" style="3" customWidth="1"/>
    <col min="18" max="18" width="10.8515625" style="3" customWidth="1"/>
    <col min="19" max="19" width="11.140625" style="3" customWidth="1"/>
    <col min="20" max="20" width="14.7109375" style="3" customWidth="1"/>
    <col min="21" max="21" width="15.28125" style="3" customWidth="1"/>
    <col min="22" max="23" width="13.8515625" style="3" customWidth="1"/>
    <col min="24" max="24" width="13.28125" style="3" customWidth="1"/>
    <col min="25" max="25" width="13.7109375" style="3" customWidth="1"/>
    <col min="26" max="16384" width="9.140625" style="3" customWidth="1"/>
  </cols>
  <sheetData>
    <row r="1" s="2" customFormat="1" ht="12.75"/>
    <row r="2" spans="1:25" s="2" customFormat="1" ht="15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="2" customFormat="1" ht="12.75"/>
    <row r="4" spans="1:25" s="2" customFormat="1" ht="15">
      <c r="A4" s="119" t="s">
        <v>33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</row>
    <row r="5" s="2" customFormat="1" ht="13.5" thickBot="1"/>
    <row r="6" spans="2:26" ht="12.75" customHeight="1">
      <c r="B6" s="115" t="s">
        <v>0</v>
      </c>
      <c r="C6" s="115" t="s">
        <v>19</v>
      </c>
      <c r="D6" s="115" t="s">
        <v>24</v>
      </c>
      <c r="E6" s="115" t="s">
        <v>20</v>
      </c>
      <c r="F6" s="115" t="s">
        <v>30</v>
      </c>
      <c r="G6" s="115" t="s">
        <v>25</v>
      </c>
      <c r="H6" s="115" t="s">
        <v>1</v>
      </c>
      <c r="I6" s="115" t="s">
        <v>29</v>
      </c>
      <c r="J6" s="115" t="s">
        <v>28</v>
      </c>
      <c r="K6" s="115" t="s">
        <v>21</v>
      </c>
      <c r="L6" s="115" t="s">
        <v>2</v>
      </c>
      <c r="M6" s="115" t="s">
        <v>3</v>
      </c>
      <c r="N6" s="115" t="s">
        <v>27</v>
      </c>
      <c r="O6" s="115" t="s">
        <v>4</v>
      </c>
      <c r="P6" s="115" t="s">
        <v>23</v>
      </c>
      <c r="Q6" s="115" t="s">
        <v>5</v>
      </c>
      <c r="R6" s="115" t="s">
        <v>6</v>
      </c>
      <c r="S6" s="115" t="s">
        <v>7</v>
      </c>
      <c r="T6" s="115" t="s">
        <v>8</v>
      </c>
      <c r="U6" s="115" t="s">
        <v>22</v>
      </c>
      <c r="V6" s="115" t="s">
        <v>9</v>
      </c>
      <c r="W6" s="115" t="s">
        <v>26</v>
      </c>
      <c r="X6" s="117" t="s">
        <v>10</v>
      </c>
      <c r="Y6" s="117" t="s">
        <v>11</v>
      </c>
      <c r="Z6" s="131"/>
    </row>
    <row r="7" spans="2:26" ht="106.5" customHeight="1" thickBot="1">
      <c r="B7" s="116"/>
      <c r="C7" s="116"/>
      <c r="D7" s="116"/>
      <c r="E7" s="116"/>
      <c r="F7" s="116"/>
      <c r="G7" s="120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20"/>
      <c r="X7" s="118"/>
      <c r="Y7" s="118"/>
      <c r="Z7" s="131"/>
    </row>
    <row r="8" spans="2:25" s="4" customFormat="1" ht="12.75" customHeight="1" thickBot="1">
      <c r="B8" s="5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2:25" ht="12.75">
      <c r="B9" s="123" t="s">
        <v>12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5"/>
    </row>
    <row r="10" spans="2:25" ht="51">
      <c r="B10" s="7" t="s">
        <v>65</v>
      </c>
      <c r="C10" s="7" t="s">
        <v>32</v>
      </c>
      <c r="D10" s="7" t="s">
        <v>61</v>
      </c>
      <c r="E10" s="7" t="s">
        <v>62</v>
      </c>
      <c r="F10" s="7" t="s">
        <v>102</v>
      </c>
      <c r="G10" s="7" t="s">
        <v>62</v>
      </c>
      <c r="H10" s="7" t="s">
        <v>52</v>
      </c>
      <c r="I10" s="8">
        <v>0</v>
      </c>
      <c r="J10" s="48">
        <v>750000000</v>
      </c>
      <c r="K10" s="7" t="s">
        <v>81</v>
      </c>
      <c r="L10" s="9" t="s">
        <v>101</v>
      </c>
      <c r="M10" s="7" t="s">
        <v>59</v>
      </c>
      <c r="N10" s="7" t="s">
        <v>51</v>
      </c>
      <c r="O10" s="7" t="s">
        <v>82</v>
      </c>
      <c r="P10" s="7" t="s">
        <v>54</v>
      </c>
      <c r="Q10" s="7">
        <v>796</v>
      </c>
      <c r="R10" s="7" t="s">
        <v>58</v>
      </c>
      <c r="S10" s="7">
        <v>16</v>
      </c>
      <c r="T10" s="47">
        <v>0</v>
      </c>
      <c r="U10" s="47">
        <v>0</v>
      </c>
      <c r="V10" s="47">
        <v>0</v>
      </c>
      <c r="W10" s="7"/>
      <c r="X10" s="7">
        <v>2013</v>
      </c>
      <c r="Y10" s="7" t="s">
        <v>104</v>
      </c>
    </row>
    <row r="11" spans="2:25" ht="51">
      <c r="B11" s="7" t="s">
        <v>103</v>
      </c>
      <c r="C11" s="7" t="s">
        <v>32</v>
      </c>
      <c r="D11" s="7" t="s">
        <v>61</v>
      </c>
      <c r="E11" s="7" t="s">
        <v>62</v>
      </c>
      <c r="F11" s="7" t="s">
        <v>102</v>
      </c>
      <c r="G11" s="7" t="s">
        <v>62</v>
      </c>
      <c r="H11" s="7" t="s">
        <v>52</v>
      </c>
      <c r="I11" s="8">
        <v>0</v>
      </c>
      <c r="J11" s="48">
        <v>750000000</v>
      </c>
      <c r="K11" s="7" t="s">
        <v>81</v>
      </c>
      <c r="L11" s="9" t="s">
        <v>101</v>
      </c>
      <c r="M11" s="7" t="s">
        <v>59</v>
      </c>
      <c r="N11" s="7" t="s">
        <v>51</v>
      </c>
      <c r="O11" s="7" t="s">
        <v>82</v>
      </c>
      <c r="P11" s="7" t="s">
        <v>54</v>
      </c>
      <c r="Q11" s="7">
        <v>796</v>
      </c>
      <c r="R11" s="7" t="s">
        <v>58</v>
      </c>
      <c r="S11" s="7">
        <v>16</v>
      </c>
      <c r="T11" s="10">
        <v>260000</v>
      </c>
      <c r="U11" s="11">
        <f>S11*T11</f>
        <v>4160000</v>
      </c>
      <c r="V11" s="11">
        <f>U11*1.12</f>
        <v>4659200</v>
      </c>
      <c r="W11" s="7"/>
      <c r="X11" s="7">
        <v>2013</v>
      </c>
      <c r="Y11" s="7"/>
    </row>
    <row r="12" spans="2:25" ht="242.25">
      <c r="B12" s="7" t="s">
        <v>88</v>
      </c>
      <c r="C12" s="48" t="s">
        <v>32</v>
      </c>
      <c r="D12" s="7" t="s">
        <v>63</v>
      </c>
      <c r="E12" s="7" t="s">
        <v>64</v>
      </c>
      <c r="F12" s="49" t="s">
        <v>105</v>
      </c>
      <c r="G12" s="49" t="s">
        <v>106</v>
      </c>
      <c r="H12" s="7" t="s">
        <v>52</v>
      </c>
      <c r="I12" s="8">
        <v>0</v>
      </c>
      <c r="J12" s="48">
        <v>750000000</v>
      </c>
      <c r="K12" s="7" t="s">
        <v>81</v>
      </c>
      <c r="L12" s="9" t="s">
        <v>107</v>
      </c>
      <c r="M12" s="7" t="s">
        <v>59</v>
      </c>
      <c r="N12" s="7" t="s">
        <v>51</v>
      </c>
      <c r="O12" s="7" t="s">
        <v>82</v>
      </c>
      <c r="P12" s="7" t="s">
        <v>54</v>
      </c>
      <c r="Q12" s="7">
        <v>796</v>
      </c>
      <c r="R12" s="7" t="s">
        <v>58</v>
      </c>
      <c r="S12" s="7">
        <v>22</v>
      </c>
      <c r="T12" s="47">
        <v>0</v>
      </c>
      <c r="U12" s="47">
        <v>0</v>
      </c>
      <c r="V12" s="47">
        <v>0</v>
      </c>
      <c r="W12" s="7"/>
      <c r="X12" s="7">
        <v>2013</v>
      </c>
      <c r="Y12" s="7" t="s">
        <v>112</v>
      </c>
    </row>
    <row r="13" spans="2:25" ht="242.25">
      <c r="B13" s="7" t="s">
        <v>110</v>
      </c>
      <c r="C13" s="7" t="s">
        <v>32</v>
      </c>
      <c r="D13" s="7" t="s">
        <v>63</v>
      </c>
      <c r="E13" s="7" t="s">
        <v>64</v>
      </c>
      <c r="F13" s="49" t="s">
        <v>105</v>
      </c>
      <c r="G13" s="49" t="s">
        <v>106</v>
      </c>
      <c r="H13" s="7" t="s">
        <v>52</v>
      </c>
      <c r="I13" s="8">
        <v>0</v>
      </c>
      <c r="J13" s="48">
        <v>750000000</v>
      </c>
      <c r="K13" s="7" t="s">
        <v>81</v>
      </c>
      <c r="L13" s="9" t="s">
        <v>101</v>
      </c>
      <c r="M13" s="7" t="s">
        <v>59</v>
      </c>
      <c r="N13" s="7" t="s">
        <v>51</v>
      </c>
      <c r="O13" s="7" t="s">
        <v>82</v>
      </c>
      <c r="P13" s="7" t="s">
        <v>54</v>
      </c>
      <c r="Q13" s="7">
        <v>796</v>
      </c>
      <c r="R13" s="7" t="s">
        <v>58</v>
      </c>
      <c r="S13" s="7">
        <v>6</v>
      </c>
      <c r="T13" s="10">
        <v>389500</v>
      </c>
      <c r="U13" s="11">
        <v>2337000</v>
      </c>
      <c r="V13" s="11">
        <f aca="true" t="shared" si="0" ref="V13:V29">U13*1.12</f>
        <v>2617440.0000000005</v>
      </c>
      <c r="W13" s="7"/>
      <c r="X13" s="7">
        <v>2013</v>
      </c>
      <c r="Y13" s="7"/>
    </row>
    <row r="14" spans="2:25" ht="344.25">
      <c r="B14" s="7" t="s">
        <v>89</v>
      </c>
      <c r="C14" s="48" t="s">
        <v>32</v>
      </c>
      <c r="D14" s="7" t="s">
        <v>63</v>
      </c>
      <c r="E14" s="7" t="s">
        <v>64</v>
      </c>
      <c r="F14" s="50" t="s">
        <v>108</v>
      </c>
      <c r="G14" s="7" t="s">
        <v>109</v>
      </c>
      <c r="H14" s="7" t="s">
        <v>52</v>
      </c>
      <c r="I14" s="8">
        <v>0</v>
      </c>
      <c r="J14" s="48">
        <v>750000000</v>
      </c>
      <c r="K14" s="7" t="s">
        <v>81</v>
      </c>
      <c r="L14" s="9" t="s">
        <v>107</v>
      </c>
      <c r="M14" s="7" t="s">
        <v>60</v>
      </c>
      <c r="N14" s="7" t="s">
        <v>51</v>
      </c>
      <c r="O14" s="7" t="s">
        <v>82</v>
      </c>
      <c r="P14" s="7" t="s">
        <v>54</v>
      </c>
      <c r="Q14" s="7">
        <v>796</v>
      </c>
      <c r="R14" s="7" t="s">
        <v>58</v>
      </c>
      <c r="S14" s="7">
        <v>30</v>
      </c>
      <c r="T14" s="47">
        <v>0</v>
      </c>
      <c r="U14" s="47">
        <v>0</v>
      </c>
      <c r="V14" s="47">
        <v>0</v>
      </c>
      <c r="W14" s="7"/>
      <c r="X14" s="7">
        <v>2013</v>
      </c>
      <c r="Y14" s="7" t="s">
        <v>112</v>
      </c>
    </row>
    <row r="15" spans="2:25" ht="344.25">
      <c r="B15" s="7" t="s">
        <v>111</v>
      </c>
      <c r="C15" s="7" t="s">
        <v>32</v>
      </c>
      <c r="D15" s="7" t="s">
        <v>63</v>
      </c>
      <c r="E15" s="7" t="s">
        <v>64</v>
      </c>
      <c r="F15" s="50" t="s">
        <v>108</v>
      </c>
      <c r="G15" s="7" t="s">
        <v>109</v>
      </c>
      <c r="H15" s="7" t="s">
        <v>52</v>
      </c>
      <c r="I15" s="8">
        <v>0</v>
      </c>
      <c r="J15" s="48">
        <v>750000000</v>
      </c>
      <c r="K15" s="7" t="s">
        <v>81</v>
      </c>
      <c r="L15" s="9" t="s">
        <v>101</v>
      </c>
      <c r="M15" s="7" t="s">
        <v>60</v>
      </c>
      <c r="N15" s="7" t="s">
        <v>51</v>
      </c>
      <c r="O15" s="7" t="s">
        <v>82</v>
      </c>
      <c r="P15" s="7" t="s">
        <v>54</v>
      </c>
      <c r="Q15" s="7">
        <v>796</v>
      </c>
      <c r="R15" s="7" t="s">
        <v>58</v>
      </c>
      <c r="S15" s="7">
        <v>36</v>
      </c>
      <c r="T15" s="10">
        <v>334156.41</v>
      </c>
      <c r="U15" s="11">
        <v>12029630.76</v>
      </c>
      <c r="V15" s="11">
        <f t="shared" si="0"/>
        <v>13473186.451200001</v>
      </c>
      <c r="W15" s="7"/>
      <c r="X15" s="7">
        <v>2013</v>
      </c>
      <c r="Y15" s="7"/>
    </row>
    <row r="16" spans="2:25" ht="51">
      <c r="B16" s="7" t="s">
        <v>31</v>
      </c>
      <c r="C16" s="48" t="s">
        <v>32</v>
      </c>
      <c r="D16" s="7" t="s">
        <v>66</v>
      </c>
      <c r="E16" s="7" t="s">
        <v>67</v>
      </c>
      <c r="F16" s="49" t="s">
        <v>113</v>
      </c>
      <c r="G16" s="7" t="s">
        <v>67</v>
      </c>
      <c r="H16" s="7" t="s">
        <v>53</v>
      </c>
      <c r="I16" s="8">
        <v>0</v>
      </c>
      <c r="J16" s="48">
        <v>750000000</v>
      </c>
      <c r="K16" s="7" t="s">
        <v>81</v>
      </c>
      <c r="L16" s="9" t="s">
        <v>114</v>
      </c>
      <c r="M16" s="7" t="s">
        <v>60</v>
      </c>
      <c r="N16" s="7" t="s">
        <v>51</v>
      </c>
      <c r="O16" s="7" t="s">
        <v>115</v>
      </c>
      <c r="P16" s="7" t="s">
        <v>54</v>
      </c>
      <c r="Q16" s="7">
        <v>796</v>
      </c>
      <c r="R16" s="7" t="s">
        <v>58</v>
      </c>
      <c r="S16" s="7">
        <v>1</v>
      </c>
      <c r="T16" s="47">
        <v>0</v>
      </c>
      <c r="U16" s="47">
        <v>0</v>
      </c>
      <c r="V16" s="47">
        <v>0</v>
      </c>
      <c r="W16" s="7"/>
      <c r="X16" s="7">
        <v>2013</v>
      </c>
      <c r="Y16" s="7" t="s">
        <v>117</v>
      </c>
    </row>
    <row r="17" spans="2:25" ht="51">
      <c r="B17" s="7" t="s">
        <v>116</v>
      </c>
      <c r="C17" s="7" t="s">
        <v>32</v>
      </c>
      <c r="D17" s="7" t="s">
        <v>66</v>
      </c>
      <c r="E17" s="7" t="s">
        <v>67</v>
      </c>
      <c r="F17" s="49" t="s">
        <v>113</v>
      </c>
      <c r="G17" s="7" t="s">
        <v>67</v>
      </c>
      <c r="H17" s="7" t="s">
        <v>53</v>
      </c>
      <c r="I17" s="8">
        <v>0</v>
      </c>
      <c r="J17" s="48">
        <v>750000000</v>
      </c>
      <c r="K17" s="7" t="s">
        <v>81</v>
      </c>
      <c r="L17" s="9" t="s">
        <v>101</v>
      </c>
      <c r="M17" s="7" t="s">
        <v>60</v>
      </c>
      <c r="N17" s="7" t="s">
        <v>51</v>
      </c>
      <c r="O17" s="7" t="s">
        <v>82</v>
      </c>
      <c r="P17" s="7" t="s">
        <v>54</v>
      </c>
      <c r="Q17" s="7">
        <v>796</v>
      </c>
      <c r="R17" s="7" t="s">
        <v>58</v>
      </c>
      <c r="S17" s="7">
        <v>16</v>
      </c>
      <c r="T17" s="12">
        <v>545000</v>
      </c>
      <c r="U17" s="11">
        <v>8720000</v>
      </c>
      <c r="V17" s="11">
        <f t="shared" si="0"/>
        <v>9766400</v>
      </c>
      <c r="W17" s="7"/>
      <c r="X17" s="7">
        <v>2013</v>
      </c>
      <c r="Y17" s="7"/>
    </row>
    <row r="18" spans="2:25" ht="63.75">
      <c r="B18" s="7" t="s">
        <v>90</v>
      </c>
      <c r="C18" s="48" t="s">
        <v>32</v>
      </c>
      <c r="D18" s="7" t="s">
        <v>68</v>
      </c>
      <c r="E18" s="7" t="s">
        <v>69</v>
      </c>
      <c r="F18" s="49" t="s">
        <v>118</v>
      </c>
      <c r="G18" s="7" t="s">
        <v>69</v>
      </c>
      <c r="H18" s="7" t="s">
        <v>53</v>
      </c>
      <c r="I18" s="8">
        <v>0</v>
      </c>
      <c r="J18" s="48">
        <v>750000000</v>
      </c>
      <c r="K18" s="7" t="s">
        <v>81</v>
      </c>
      <c r="L18" s="9" t="s">
        <v>114</v>
      </c>
      <c r="M18" s="7" t="s">
        <v>60</v>
      </c>
      <c r="N18" s="7" t="s">
        <v>51</v>
      </c>
      <c r="O18" s="7" t="s">
        <v>115</v>
      </c>
      <c r="P18" s="7" t="s">
        <v>54</v>
      </c>
      <c r="Q18" s="7">
        <v>796</v>
      </c>
      <c r="R18" s="7" t="s">
        <v>58</v>
      </c>
      <c r="S18" s="7">
        <v>1</v>
      </c>
      <c r="T18" s="47">
        <v>0</v>
      </c>
      <c r="U18" s="47">
        <v>0</v>
      </c>
      <c r="V18" s="47">
        <v>0</v>
      </c>
      <c r="W18" s="7"/>
      <c r="X18" s="7">
        <v>2013</v>
      </c>
      <c r="Y18" s="7" t="s">
        <v>117</v>
      </c>
    </row>
    <row r="19" spans="2:25" ht="63.75">
      <c r="B19" s="7" t="s">
        <v>119</v>
      </c>
      <c r="C19" s="7" t="s">
        <v>32</v>
      </c>
      <c r="D19" s="7" t="s">
        <v>68</v>
      </c>
      <c r="E19" s="7" t="s">
        <v>69</v>
      </c>
      <c r="F19" s="49" t="s">
        <v>118</v>
      </c>
      <c r="G19" s="7" t="s">
        <v>69</v>
      </c>
      <c r="H19" s="7" t="s">
        <v>53</v>
      </c>
      <c r="I19" s="8">
        <v>0</v>
      </c>
      <c r="J19" s="48">
        <v>750000000</v>
      </c>
      <c r="K19" s="7" t="s">
        <v>81</v>
      </c>
      <c r="L19" s="9" t="s">
        <v>101</v>
      </c>
      <c r="M19" s="7" t="s">
        <v>60</v>
      </c>
      <c r="N19" s="7" t="s">
        <v>51</v>
      </c>
      <c r="O19" s="7" t="s">
        <v>82</v>
      </c>
      <c r="P19" s="7" t="s">
        <v>54</v>
      </c>
      <c r="Q19" s="7">
        <v>796</v>
      </c>
      <c r="R19" s="7" t="s">
        <v>58</v>
      </c>
      <c r="S19" s="7">
        <v>17</v>
      </c>
      <c r="T19" s="12">
        <v>82000</v>
      </c>
      <c r="U19" s="11">
        <f>S19*T19</f>
        <v>1394000</v>
      </c>
      <c r="V19" s="11">
        <f t="shared" si="0"/>
        <v>1561280.0000000002</v>
      </c>
      <c r="W19" s="7"/>
      <c r="X19" s="7">
        <v>2013</v>
      </c>
      <c r="Y19" s="7"/>
    </row>
    <row r="20" spans="2:25" ht="51">
      <c r="B20" s="7" t="s">
        <v>91</v>
      </c>
      <c r="C20" s="48" t="s">
        <v>32</v>
      </c>
      <c r="D20" s="7" t="s">
        <v>75</v>
      </c>
      <c r="E20" s="7" t="s">
        <v>120</v>
      </c>
      <c r="F20" s="7" t="s">
        <v>80</v>
      </c>
      <c r="G20" s="7" t="s">
        <v>121</v>
      </c>
      <c r="H20" s="7" t="s">
        <v>52</v>
      </c>
      <c r="I20" s="8">
        <v>0</v>
      </c>
      <c r="J20" s="48">
        <v>750000000</v>
      </c>
      <c r="K20" s="7" t="s">
        <v>81</v>
      </c>
      <c r="L20" s="9" t="s">
        <v>101</v>
      </c>
      <c r="M20" s="7" t="s">
        <v>60</v>
      </c>
      <c r="N20" s="7" t="s">
        <v>51</v>
      </c>
      <c r="O20" s="7" t="s">
        <v>82</v>
      </c>
      <c r="P20" s="7" t="s">
        <v>54</v>
      </c>
      <c r="Q20" s="7">
        <v>796</v>
      </c>
      <c r="R20" s="7" t="s">
        <v>58</v>
      </c>
      <c r="S20" s="7">
        <v>4</v>
      </c>
      <c r="T20" s="47">
        <v>0</v>
      </c>
      <c r="U20" s="47">
        <v>0</v>
      </c>
      <c r="V20" s="47">
        <v>0</v>
      </c>
      <c r="W20" s="7"/>
      <c r="X20" s="7">
        <v>2013</v>
      </c>
      <c r="Y20" s="7" t="s">
        <v>124</v>
      </c>
    </row>
    <row r="21" spans="2:25" ht="51">
      <c r="B21" s="7" t="s">
        <v>122</v>
      </c>
      <c r="C21" s="7" t="s">
        <v>32</v>
      </c>
      <c r="D21" s="7" t="s">
        <v>75</v>
      </c>
      <c r="E21" s="7" t="s">
        <v>76</v>
      </c>
      <c r="F21" s="7" t="s">
        <v>80</v>
      </c>
      <c r="G21" s="7" t="s">
        <v>123</v>
      </c>
      <c r="H21" s="7" t="s">
        <v>52</v>
      </c>
      <c r="I21" s="8">
        <v>0</v>
      </c>
      <c r="J21" s="48">
        <v>750000000</v>
      </c>
      <c r="K21" s="7" t="s">
        <v>81</v>
      </c>
      <c r="L21" s="9" t="s">
        <v>101</v>
      </c>
      <c r="M21" s="7" t="s">
        <v>60</v>
      </c>
      <c r="N21" s="7" t="s">
        <v>51</v>
      </c>
      <c r="O21" s="7" t="s">
        <v>82</v>
      </c>
      <c r="P21" s="7" t="s">
        <v>54</v>
      </c>
      <c r="Q21" s="7">
        <v>796</v>
      </c>
      <c r="R21" s="7" t="s">
        <v>58</v>
      </c>
      <c r="S21" s="7">
        <v>9</v>
      </c>
      <c r="T21" s="12">
        <v>128000</v>
      </c>
      <c r="U21" s="11">
        <f>S21*T21</f>
        <v>1152000</v>
      </c>
      <c r="V21" s="11">
        <f t="shared" si="0"/>
        <v>1290240.0000000002</v>
      </c>
      <c r="W21" s="7"/>
      <c r="X21" s="7">
        <v>2013</v>
      </c>
      <c r="Y21" s="7"/>
    </row>
    <row r="22" spans="2:25" ht="51">
      <c r="B22" s="7" t="s">
        <v>93</v>
      </c>
      <c r="C22" s="48" t="s">
        <v>32</v>
      </c>
      <c r="D22" s="7" t="s">
        <v>70</v>
      </c>
      <c r="E22" s="7" t="s">
        <v>71</v>
      </c>
      <c r="F22" s="50" t="s">
        <v>125</v>
      </c>
      <c r="G22" s="7" t="s">
        <v>71</v>
      </c>
      <c r="H22" s="7" t="s">
        <v>52</v>
      </c>
      <c r="I22" s="8">
        <v>0</v>
      </c>
      <c r="J22" s="48">
        <v>750000000</v>
      </c>
      <c r="K22" s="7" t="s">
        <v>81</v>
      </c>
      <c r="L22" s="9" t="s">
        <v>101</v>
      </c>
      <c r="M22" s="7" t="s">
        <v>60</v>
      </c>
      <c r="N22" s="7" t="s">
        <v>51</v>
      </c>
      <c r="O22" s="7" t="s">
        <v>82</v>
      </c>
      <c r="P22" s="7" t="s">
        <v>54</v>
      </c>
      <c r="Q22" s="7">
        <v>796</v>
      </c>
      <c r="R22" s="7" t="s">
        <v>58</v>
      </c>
      <c r="S22" s="7">
        <v>1</v>
      </c>
      <c r="T22" s="47">
        <v>0</v>
      </c>
      <c r="U22" s="47">
        <v>0</v>
      </c>
      <c r="V22" s="47">
        <v>0</v>
      </c>
      <c r="W22" s="7"/>
      <c r="X22" s="7">
        <v>2013</v>
      </c>
      <c r="Y22" s="7" t="s">
        <v>133</v>
      </c>
    </row>
    <row r="23" spans="2:25" ht="51">
      <c r="B23" s="7" t="s">
        <v>129</v>
      </c>
      <c r="C23" s="7" t="s">
        <v>32</v>
      </c>
      <c r="D23" s="7" t="s">
        <v>70</v>
      </c>
      <c r="E23" s="7" t="s">
        <v>71</v>
      </c>
      <c r="F23" s="7" t="s">
        <v>72</v>
      </c>
      <c r="G23" s="7" t="s">
        <v>71</v>
      </c>
      <c r="H23" s="7" t="s">
        <v>52</v>
      </c>
      <c r="I23" s="8">
        <v>0</v>
      </c>
      <c r="J23" s="48">
        <v>750000000</v>
      </c>
      <c r="K23" s="7" t="s">
        <v>81</v>
      </c>
      <c r="L23" s="9" t="s">
        <v>101</v>
      </c>
      <c r="M23" s="7" t="s">
        <v>60</v>
      </c>
      <c r="N23" s="7" t="s">
        <v>51</v>
      </c>
      <c r="O23" s="7" t="s">
        <v>82</v>
      </c>
      <c r="P23" s="7" t="s">
        <v>54</v>
      </c>
      <c r="Q23" s="7">
        <v>796</v>
      </c>
      <c r="R23" s="7" t="s">
        <v>58</v>
      </c>
      <c r="S23" s="7">
        <v>8</v>
      </c>
      <c r="T23" s="12">
        <v>120000</v>
      </c>
      <c r="U23" s="11">
        <v>960000</v>
      </c>
      <c r="V23" s="11">
        <f t="shared" si="0"/>
        <v>1075200</v>
      </c>
      <c r="W23" s="7"/>
      <c r="X23" s="7">
        <v>2013</v>
      </c>
      <c r="Y23" s="7"/>
    </row>
    <row r="24" spans="2:25" ht="203.25" customHeight="1">
      <c r="B24" s="7" t="s">
        <v>92</v>
      </c>
      <c r="C24" s="48" t="s">
        <v>32</v>
      </c>
      <c r="D24" s="7" t="s">
        <v>73</v>
      </c>
      <c r="E24" s="7" t="s">
        <v>71</v>
      </c>
      <c r="F24" s="7" t="s">
        <v>126</v>
      </c>
      <c r="G24" s="7" t="s">
        <v>71</v>
      </c>
      <c r="H24" s="7" t="s">
        <v>52</v>
      </c>
      <c r="I24" s="8">
        <v>0</v>
      </c>
      <c r="J24" s="48">
        <v>750000000</v>
      </c>
      <c r="K24" s="7" t="s">
        <v>81</v>
      </c>
      <c r="L24" s="9" t="s">
        <v>101</v>
      </c>
      <c r="M24" s="7" t="s">
        <v>60</v>
      </c>
      <c r="N24" s="7" t="s">
        <v>51</v>
      </c>
      <c r="O24" s="7" t="s">
        <v>82</v>
      </c>
      <c r="P24" s="7" t="s">
        <v>54</v>
      </c>
      <c r="Q24" s="7">
        <v>796</v>
      </c>
      <c r="R24" s="7" t="s">
        <v>58</v>
      </c>
      <c r="S24" s="7">
        <v>1</v>
      </c>
      <c r="T24" s="47">
        <v>0</v>
      </c>
      <c r="U24" s="47">
        <v>0</v>
      </c>
      <c r="V24" s="47">
        <v>0</v>
      </c>
      <c r="W24" s="7"/>
      <c r="X24" s="7">
        <v>2013</v>
      </c>
      <c r="Y24" s="7" t="s">
        <v>133</v>
      </c>
    </row>
    <row r="25" spans="2:25" ht="51">
      <c r="B25" s="7" t="s">
        <v>130</v>
      </c>
      <c r="C25" s="7" t="s">
        <v>32</v>
      </c>
      <c r="D25" s="7" t="s">
        <v>73</v>
      </c>
      <c r="E25" s="7" t="s">
        <v>71</v>
      </c>
      <c r="F25" s="7" t="s">
        <v>74</v>
      </c>
      <c r="G25" s="7" t="s">
        <v>71</v>
      </c>
      <c r="H25" s="7" t="s">
        <v>52</v>
      </c>
      <c r="I25" s="8">
        <v>0</v>
      </c>
      <c r="J25" s="48">
        <v>750000000</v>
      </c>
      <c r="K25" s="7" t="s">
        <v>81</v>
      </c>
      <c r="L25" s="9" t="s">
        <v>101</v>
      </c>
      <c r="M25" s="7" t="s">
        <v>60</v>
      </c>
      <c r="N25" s="7" t="s">
        <v>51</v>
      </c>
      <c r="O25" s="7" t="s">
        <v>82</v>
      </c>
      <c r="P25" s="7" t="s">
        <v>54</v>
      </c>
      <c r="Q25" s="7">
        <v>796</v>
      </c>
      <c r="R25" s="7" t="s">
        <v>58</v>
      </c>
      <c r="S25" s="7">
        <v>1</v>
      </c>
      <c r="T25" s="10">
        <v>900000</v>
      </c>
      <c r="U25" s="11">
        <f>S25*T25</f>
        <v>900000</v>
      </c>
      <c r="V25" s="11">
        <f t="shared" si="0"/>
        <v>1008000.0000000001</v>
      </c>
      <c r="W25" s="7"/>
      <c r="X25" s="7">
        <v>2013</v>
      </c>
      <c r="Y25" s="7"/>
    </row>
    <row r="26" spans="2:25" ht="51">
      <c r="B26" s="7" t="s">
        <v>94</v>
      </c>
      <c r="C26" s="48" t="s">
        <v>32</v>
      </c>
      <c r="D26" s="7" t="s">
        <v>70</v>
      </c>
      <c r="E26" s="7" t="s">
        <v>71</v>
      </c>
      <c r="F26" s="49" t="s">
        <v>127</v>
      </c>
      <c r="G26" s="7" t="s">
        <v>71</v>
      </c>
      <c r="H26" s="7" t="s">
        <v>52</v>
      </c>
      <c r="I26" s="8">
        <v>0</v>
      </c>
      <c r="J26" s="48">
        <v>750000000</v>
      </c>
      <c r="K26" s="7" t="s">
        <v>81</v>
      </c>
      <c r="L26" s="9" t="s">
        <v>101</v>
      </c>
      <c r="M26" s="7" t="s">
        <v>60</v>
      </c>
      <c r="N26" s="7" t="s">
        <v>51</v>
      </c>
      <c r="O26" s="7" t="s">
        <v>82</v>
      </c>
      <c r="P26" s="7" t="s">
        <v>54</v>
      </c>
      <c r="Q26" s="7">
        <v>796</v>
      </c>
      <c r="R26" s="7" t="s">
        <v>58</v>
      </c>
      <c r="S26" s="7">
        <v>2</v>
      </c>
      <c r="T26" s="47">
        <v>0</v>
      </c>
      <c r="U26" s="47">
        <v>0</v>
      </c>
      <c r="V26" s="47">
        <v>0</v>
      </c>
      <c r="W26" s="7"/>
      <c r="X26" s="7">
        <v>2013</v>
      </c>
      <c r="Y26" s="7" t="s">
        <v>133</v>
      </c>
    </row>
    <row r="27" spans="2:25" ht="51">
      <c r="B27" s="7" t="s">
        <v>131</v>
      </c>
      <c r="C27" s="7" t="s">
        <v>32</v>
      </c>
      <c r="D27" s="7" t="s">
        <v>77</v>
      </c>
      <c r="E27" s="7" t="s">
        <v>71</v>
      </c>
      <c r="F27" s="7" t="s">
        <v>78</v>
      </c>
      <c r="G27" s="7" t="s">
        <v>71</v>
      </c>
      <c r="H27" s="7" t="s">
        <v>52</v>
      </c>
      <c r="I27" s="8">
        <v>0</v>
      </c>
      <c r="J27" s="48">
        <v>750000000</v>
      </c>
      <c r="K27" s="7" t="s">
        <v>81</v>
      </c>
      <c r="L27" s="9" t="s">
        <v>101</v>
      </c>
      <c r="M27" s="7" t="s">
        <v>60</v>
      </c>
      <c r="N27" s="7" t="s">
        <v>51</v>
      </c>
      <c r="O27" s="7" t="s">
        <v>82</v>
      </c>
      <c r="P27" s="7" t="s">
        <v>54</v>
      </c>
      <c r="Q27" s="7">
        <v>796</v>
      </c>
      <c r="R27" s="7" t="s">
        <v>58</v>
      </c>
      <c r="S27" s="7">
        <v>4</v>
      </c>
      <c r="T27" s="10">
        <v>563000</v>
      </c>
      <c r="U27" s="11">
        <f>S27*T27</f>
        <v>2252000</v>
      </c>
      <c r="V27" s="11">
        <f t="shared" si="0"/>
        <v>2522240.0000000005</v>
      </c>
      <c r="W27" s="7"/>
      <c r="X27" s="7">
        <v>2013</v>
      </c>
      <c r="Y27" s="7"/>
    </row>
    <row r="28" spans="2:25" ht="117.75" customHeight="1">
      <c r="B28" s="7" t="s">
        <v>95</v>
      </c>
      <c r="C28" s="48" t="s">
        <v>32</v>
      </c>
      <c r="D28" s="7" t="s">
        <v>79</v>
      </c>
      <c r="E28" s="7" t="s">
        <v>71</v>
      </c>
      <c r="F28" s="7" t="s">
        <v>128</v>
      </c>
      <c r="G28" s="7" t="s">
        <v>71</v>
      </c>
      <c r="H28" s="7" t="s">
        <v>52</v>
      </c>
      <c r="I28" s="8">
        <v>0</v>
      </c>
      <c r="J28" s="48">
        <v>750000000</v>
      </c>
      <c r="K28" s="7" t="s">
        <v>81</v>
      </c>
      <c r="L28" s="9" t="s">
        <v>101</v>
      </c>
      <c r="M28" s="7" t="s">
        <v>60</v>
      </c>
      <c r="N28" s="7" t="s">
        <v>51</v>
      </c>
      <c r="O28" s="7" t="s">
        <v>82</v>
      </c>
      <c r="P28" s="7" t="s">
        <v>54</v>
      </c>
      <c r="Q28" s="7">
        <v>796</v>
      </c>
      <c r="R28" s="7" t="s">
        <v>58</v>
      </c>
      <c r="S28" s="7">
        <v>1</v>
      </c>
      <c r="T28" s="47">
        <v>0</v>
      </c>
      <c r="U28" s="47">
        <v>0</v>
      </c>
      <c r="V28" s="47">
        <v>0</v>
      </c>
      <c r="W28" s="7"/>
      <c r="X28" s="7">
        <v>2013</v>
      </c>
      <c r="Y28" s="7" t="s">
        <v>133</v>
      </c>
    </row>
    <row r="29" spans="2:25" ht="51">
      <c r="B29" s="7" t="s">
        <v>132</v>
      </c>
      <c r="C29" s="7" t="s">
        <v>32</v>
      </c>
      <c r="D29" s="7" t="s">
        <v>79</v>
      </c>
      <c r="E29" s="7" t="s">
        <v>71</v>
      </c>
      <c r="F29" s="7" t="s">
        <v>83</v>
      </c>
      <c r="G29" s="7" t="s">
        <v>71</v>
      </c>
      <c r="H29" s="7" t="s">
        <v>52</v>
      </c>
      <c r="I29" s="8">
        <v>0</v>
      </c>
      <c r="J29" s="48">
        <v>750000000</v>
      </c>
      <c r="K29" s="7" t="s">
        <v>81</v>
      </c>
      <c r="L29" s="9" t="s">
        <v>101</v>
      </c>
      <c r="M29" s="7" t="s">
        <v>60</v>
      </c>
      <c r="N29" s="7" t="s">
        <v>51</v>
      </c>
      <c r="O29" s="7" t="s">
        <v>82</v>
      </c>
      <c r="P29" s="7" t="s">
        <v>54</v>
      </c>
      <c r="Q29" s="7">
        <v>796</v>
      </c>
      <c r="R29" s="7" t="s">
        <v>58</v>
      </c>
      <c r="S29" s="7">
        <v>3</v>
      </c>
      <c r="T29" s="12">
        <v>180000</v>
      </c>
      <c r="U29" s="11">
        <f>S29*T29</f>
        <v>540000</v>
      </c>
      <c r="V29" s="11">
        <f t="shared" si="0"/>
        <v>604800</v>
      </c>
      <c r="W29" s="7"/>
      <c r="X29" s="7">
        <v>2013</v>
      </c>
      <c r="Y29" s="7"/>
    </row>
    <row r="30" spans="2:25" ht="13.5" thickBot="1">
      <c r="B30" s="121" t="s">
        <v>13</v>
      </c>
      <c r="C30" s="122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7">
        <f>SUM(U11:U29)</f>
        <v>34444630.76</v>
      </c>
      <c r="V30" s="27">
        <f>SUM(V10:V29)</f>
        <v>38577986.4512</v>
      </c>
      <c r="W30" s="14"/>
      <c r="X30" s="14"/>
      <c r="Y30" s="15"/>
    </row>
    <row r="31" spans="2:25" ht="12.75">
      <c r="B31" s="128" t="s">
        <v>14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</row>
    <row r="32" spans="2:25" ht="13.5" customHeight="1" thickBot="1">
      <c r="B32" s="126" t="s">
        <v>15</v>
      </c>
      <c r="C32" s="12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7">
        <v>0</v>
      </c>
      <c r="V32" s="27">
        <v>0</v>
      </c>
      <c r="W32" s="14"/>
      <c r="X32" s="14"/>
      <c r="Y32" s="15"/>
    </row>
    <row r="33" spans="2:25" ht="12.75">
      <c r="B33" s="123" t="s">
        <v>16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</row>
    <row r="34" spans="2:25" ht="14.25" customHeight="1">
      <c r="B34" s="121" t="s">
        <v>17</v>
      </c>
      <c r="C34" s="12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7">
        <v>0</v>
      </c>
      <c r="V34" s="27">
        <v>0</v>
      </c>
      <c r="W34" s="14"/>
      <c r="X34" s="14"/>
      <c r="Y34" s="15"/>
    </row>
    <row r="35" spans="1:25" ht="28.5" customHeight="1" thickBot="1">
      <c r="A35" s="16"/>
      <c r="B35" s="17" t="s">
        <v>18</v>
      </c>
      <c r="C35" s="18"/>
      <c r="D35" s="19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>
        <f>U34+U32+U30</f>
        <v>34444630.76</v>
      </c>
      <c r="V35" s="20">
        <f>V34+V32+V30</f>
        <v>38577986.4512</v>
      </c>
      <c r="W35" s="19"/>
      <c r="X35" s="19"/>
      <c r="Y35" s="21"/>
    </row>
    <row r="36" spans="2:24" ht="12.75">
      <c r="B36" s="22"/>
      <c r="C36" s="22"/>
      <c r="D36" s="23"/>
      <c r="E36" s="2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3"/>
    </row>
    <row r="37" ht="12.75">
      <c r="B37" s="25"/>
    </row>
    <row r="38" spans="2:5" s="2" customFormat="1" ht="14.25">
      <c r="B38" s="26" t="s">
        <v>34</v>
      </c>
      <c r="C38" s="26"/>
      <c r="D38" s="26"/>
      <c r="E38" s="26"/>
    </row>
    <row r="39" spans="2:5" s="2" customFormat="1" ht="14.25">
      <c r="B39" s="26"/>
      <c r="C39" s="26"/>
      <c r="D39" s="26"/>
      <c r="E39" s="26"/>
    </row>
    <row r="40" spans="2:8" s="2" customFormat="1" ht="14.25">
      <c r="B40" s="26" t="s">
        <v>56</v>
      </c>
      <c r="C40" s="26"/>
      <c r="D40" s="26"/>
      <c r="E40" s="26"/>
      <c r="H40" s="2" t="s">
        <v>57</v>
      </c>
    </row>
    <row r="41" spans="2:5" s="2" customFormat="1" ht="14.25">
      <c r="B41" s="26"/>
      <c r="C41" s="26"/>
      <c r="D41" s="26"/>
      <c r="E41" s="26"/>
    </row>
    <row r="42" spans="2:8" s="2" customFormat="1" ht="14.25">
      <c r="B42" s="26" t="s">
        <v>40</v>
      </c>
      <c r="C42" s="26"/>
      <c r="D42" s="26"/>
      <c r="E42" s="26"/>
      <c r="H42" s="2" t="s">
        <v>41</v>
      </c>
    </row>
    <row r="43" spans="2:5" s="2" customFormat="1" ht="14.25">
      <c r="B43" s="26"/>
      <c r="C43" s="26"/>
      <c r="D43" s="26"/>
      <c r="E43" s="26"/>
    </row>
    <row r="44" spans="2:8" s="2" customFormat="1" ht="14.25">
      <c r="B44" s="26" t="s">
        <v>38</v>
      </c>
      <c r="C44" s="26"/>
      <c r="D44" s="26"/>
      <c r="E44" s="26"/>
      <c r="H44" s="2" t="s">
        <v>39</v>
      </c>
    </row>
    <row r="45" spans="2:5" s="2" customFormat="1" ht="14.25">
      <c r="B45" s="26"/>
      <c r="C45" s="26"/>
      <c r="D45" s="26"/>
      <c r="E45" s="26"/>
    </row>
    <row r="46" spans="2:8" s="2" customFormat="1" ht="14.25">
      <c r="B46" s="26" t="s">
        <v>36</v>
      </c>
      <c r="C46" s="26"/>
      <c r="D46" s="26"/>
      <c r="E46" s="26"/>
      <c r="H46" s="2" t="s">
        <v>37</v>
      </c>
    </row>
    <row r="47" spans="2:5" s="2" customFormat="1" ht="14.25">
      <c r="B47" s="26"/>
      <c r="C47" s="26"/>
      <c r="D47" s="26"/>
      <c r="E47" s="26"/>
    </row>
    <row r="48" spans="2:8" s="2" customFormat="1" ht="14.25">
      <c r="B48" s="26" t="s">
        <v>35</v>
      </c>
      <c r="C48" s="26"/>
      <c r="D48" s="26"/>
      <c r="E48" s="26"/>
      <c r="H48" s="2" t="s">
        <v>45</v>
      </c>
    </row>
    <row r="49" spans="2:5" s="2" customFormat="1" ht="14.25">
      <c r="B49" s="26"/>
      <c r="C49" s="26"/>
      <c r="D49" s="26"/>
      <c r="E49" s="26"/>
    </row>
    <row r="50" spans="2:8" s="2" customFormat="1" ht="14.25">
      <c r="B50" s="26" t="s">
        <v>42</v>
      </c>
      <c r="C50" s="26"/>
      <c r="D50" s="26"/>
      <c r="E50" s="26"/>
      <c r="H50" s="2" t="s">
        <v>43</v>
      </c>
    </row>
    <row r="51" spans="2:5" s="2" customFormat="1" ht="14.25">
      <c r="B51" s="26"/>
      <c r="C51" s="26"/>
      <c r="D51" s="26"/>
      <c r="E51" s="26"/>
    </row>
    <row r="52" spans="2:8" s="2" customFormat="1" ht="14.25">
      <c r="B52" s="26" t="s">
        <v>44</v>
      </c>
      <c r="C52" s="26"/>
      <c r="D52" s="26"/>
      <c r="E52" s="26"/>
      <c r="H52" s="2" t="s">
        <v>46</v>
      </c>
    </row>
    <row r="53" spans="2:5" s="2" customFormat="1" ht="14.25">
      <c r="B53" s="26"/>
      <c r="C53" s="26"/>
      <c r="D53" s="26"/>
      <c r="E53" s="26"/>
    </row>
    <row r="54" spans="2:8" s="2" customFormat="1" ht="14.25">
      <c r="B54" s="26" t="s">
        <v>47</v>
      </c>
      <c r="C54" s="26"/>
      <c r="D54" s="26"/>
      <c r="E54" s="26"/>
      <c r="H54" s="2" t="s">
        <v>48</v>
      </c>
    </row>
    <row r="55" spans="2:5" s="2" customFormat="1" ht="14.25">
      <c r="B55" s="26"/>
      <c r="C55" s="26"/>
      <c r="D55" s="26"/>
      <c r="E55" s="26"/>
    </row>
    <row r="56" spans="2:8" s="2" customFormat="1" ht="14.25">
      <c r="B56" s="26" t="s">
        <v>47</v>
      </c>
      <c r="C56" s="26"/>
      <c r="D56" s="26"/>
      <c r="E56" s="26"/>
      <c r="H56" s="2" t="s">
        <v>85</v>
      </c>
    </row>
    <row r="57" spans="2:5" s="2" customFormat="1" ht="14.25">
      <c r="B57" s="26"/>
      <c r="C57" s="26"/>
      <c r="D57" s="26"/>
      <c r="E57" s="26"/>
    </row>
    <row r="58" spans="2:8" s="2" customFormat="1" ht="14.25">
      <c r="B58" s="26" t="s">
        <v>55</v>
      </c>
      <c r="H58" s="2" t="s">
        <v>84</v>
      </c>
    </row>
    <row r="59" s="2" customFormat="1" ht="12.75"/>
    <row r="60" spans="2:8" ht="14.25">
      <c r="B60" s="26" t="s">
        <v>49</v>
      </c>
      <c r="H60" s="2" t="s">
        <v>50</v>
      </c>
    </row>
    <row r="62" spans="2:8" ht="14.25">
      <c r="B62" s="26" t="s">
        <v>49</v>
      </c>
      <c r="H62" s="2" t="s">
        <v>86</v>
      </c>
    </row>
  </sheetData>
  <sheetProtection/>
  <autoFilter ref="B8:Y34"/>
  <mergeCells count="33">
    <mergeCell ref="Z6:Z7"/>
    <mergeCell ref="W6:W7"/>
    <mergeCell ref="R6:R7"/>
    <mergeCell ref="F6:F7"/>
    <mergeCell ref="V6:V7"/>
    <mergeCell ref="L6:L7"/>
    <mergeCell ref="O6:O7"/>
    <mergeCell ref="B34:C34"/>
    <mergeCell ref="B33:Y33"/>
    <mergeCell ref="B32:C32"/>
    <mergeCell ref="Y6:Y7"/>
    <mergeCell ref="I6:I7"/>
    <mergeCell ref="B31:Y31"/>
    <mergeCell ref="B30:C30"/>
    <mergeCell ref="B9:Y9"/>
    <mergeCell ref="H6:H7"/>
    <mergeCell ref="D6:D7"/>
    <mergeCell ref="A2:Y2"/>
    <mergeCell ref="A4:Y4"/>
    <mergeCell ref="T6:T7"/>
    <mergeCell ref="K6:K7"/>
    <mergeCell ref="M6:M7"/>
    <mergeCell ref="Q6:Q7"/>
    <mergeCell ref="G6:G7"/>
    <mergeCell ref="B6:B7"/>
    <mergeCell ref="C6:C7"/>
    <mergeCell ref="J6:J7"/>
    <mergeCell ref="E6:E7"/>
    <mergeCell ref="S6:S7"/>
    <mergeCell ref="N6:N7"/>
    <mergeCell ref="X6:X7"/>
    <mergeCell ref="U6:U7"/>
    <mergeCell ref="P6:P7"/>
  </mergeCells>
  <printOptions/>
  <pageMargins left="0" right="0" top="0" bottom="0" header="0.5118110236220472" footer="0.5118110236220472"/>
  <pageSetup fitToHeight="6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K21" sqref="K21"/>
    </sheetView>
  </sheetViews>
  <sheetFormatPr defaultColWidth="9.140625" defaultRowHeight="12.75"/>
  <cols>
    <col min="1" max="1" width="5.28125" style="1" customWidth="1"/>
    <col min="2" max="2" width="7.421875" style="1" customWidth="1"/>
    <col min="3" max="3" width="14.00390625" style="1" customWidth="1"/>
    <col min="4" max="4" width="11.421875" style="1" customWidth="1"/>
    <col min="5" max="5" width="14.28125" style="1" customWidth="1"/>
    <col min="6" max="6" width="15.28125" style="1" customWidth="1"/>
    <col min="7" max="7" width="17.28125" style="1" customWidth="1"/>
    <col min="8" max="8" width="10.57421875" style="1" customWidth="1"/>
    <col min="9" max="9" width="15.28125" style="1" customWidth="1"/>
    <col min="10" max="10" width="13.140625" style="1" customWidth="1"/>
    <col min="11" max="11" width="17.57421875" style="1" customWidth="1"/>
    <col min="12" max="12" width="14.421875" style="1" customWidth="1"/>
    <col min="13" max="13" width="15.7109375" style="1" customWidth="1"/>
    <col min="14" max="14" width="15.8515625" style="1" customWidth="1"/>
    <col min="15" max="15" width="15.00390625" style="1" customWidth="1"/>
    <col min="16" max="16" width="14.421875" style="1" customWidth="1"/>
    <col min="17" max="17" width="10.8515625" style="1" customWidth="1"/>
    <col min="18" max="18" width="11.140625" style="1" customWidth="1"/>
    <col min="19" max="19" width="14.7109375" style="1" customWidth="1"/>
    <col min="20" max="20" width="15.28125" style="1" customWidth="1"/>
    <col min="21" max="22" width="13.8515625" style="1" customWidth="1"/>
    <col min="23" max="23" width="13.28125" style="1" customWidth="1"/>
    <col min="24" max="24" width="13.7109375" style="1" customWidth="1"/>
    <col min="25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tabSelected="1" view="pageBreakPreview" zoomScale="75" zoomScaleSheetLayoutView="75" zoomScalePageLayoutView="0" workbookViewId="0" topLeftCell="A1">
      <selection activeCell="E21" sqref="E21"/>
    </sheetView>
  </sheetViews>
  <sheetFormatPr defaultColWidth="9.140625" defaultRowHeight="12.75"/>
  <cols>
    <col min="1" max="1" width="13.28125" style="0" customWidth="1"/>
    <col min="2" max="2" width="18.57421875" style="0" customWidth="1"/>
    <col min="3" max="3" width="28.7109375" style="0" customWidth="1"/>
    <col min="4" max="4" width="30.28125" style="0" customWidth="1"/>
    <col min="5" max="5" width="22.7109375" style="0" customWidth="1"/>
    <col min="6" max="6" width="23.57421875" style="0" customWidth="1"/>
    <col min="8" max="8" width="14.28125" style="0" customWidth="1"/>
    <col min="9" max="9" width="18.421875" style="0" customWidth="1"/>
    <col min="10" max="10" width="17.7109375" style="0" customWidth="1"/>
    <col min="11" max="11" width="21.7109375" style="0" customWidth="1"/>
    <col min="12" max="12" width="19.28125" style="0" customWidth="1"/>
    <col min="13" max="13" width="13.28125" style="0" customWidth="1"/>
    <col min="14" max="14" width="17.7109375" style="0" customWidth="1"/>
    <col min="15" max="15" width="29.7109375" style="0" customWidth="1"/>
    <col min="16" max="16" width="12.7109375" style="0" customWidth="1"/>
    <col min="17" max="17" width="10.57421875" style="0" customWidth="1"/>
    <col min="19" max="19" width="17.7109375" style="0" customWidth="1"/>
    <col min="20" max="20" width="28.28125" style="0" customWidth="1"/>
    <col min="21" max="21" width="24.8515625" style="0" customWidth="1"/>
    <col min="22" max="22" width="13.140625" style="0" customWidth="1"/>
    <col min="24" max="24" width="17.28125" style="0" customWidth="1"/>
  </cols>
  <sheetData>
    <row r="1" spans="1:25" ht="12.75">
      <c r="A1" s="1"/>
      <c r="B1" s="1"/>
      <c r="C1" s="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  <c r="P1" s="1"/>
      <c r="Q1" s="28"/>
      <c r="R1" s="1"/>
      <c r="S1" s="28"/>
      <c r="T1" s="29"/>
      <c r="U1" s="1"/>
      <c r="V1" s="1"/>
      <c r="W1" s="1"/>
      <c r="X1" s="1"/>
      <c r="Y1" s="1"/>
    </row>
    <row r="2" spans="1:25" ht="15.75">
      <c r="A2" s="1"/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28"/>
      <c r="R2" s="1"/>
      <c r="S2" s="28"/>
      <c r="T2" s="29"/>
      <c r="U2" s="1"/>
      <c r="V2" s="89"/>
      <c r="W2" s="1"/>
      <c r="X2" s="89"/>
      <c r="Y2" s="1"/>
    </row>
    <row r="3" spans="1:25" ht="15.75">
      <c r="A3" s="1"/>
      <c r="B3" s="1"/>
      <c r="C3" s="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52"/>
      <c r="R3" s="53"/>
      <c r="S3" s="53"/>
      <c r="T3" s="53"/>
      <c r="U3" s="1"/>
      <c r="V3" s="1"/>
      <c r="W3" s="1"/>
      <c r="X3" s="1"/>
      <c r="Y3" s="1"/>
    </row>
    <row r="4" spans="1:25" ht="15.75">
      <c r="A4" s="1"/>
      <c r="B4" s="1"/>
      <c r="C4" s="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53"/>
      <c r="R4" s="53"/>
      <c r="S4" s="53"/>
      <c r="T4" s="52" t="s">
        <v>135</v>
      </c>
      <c r="U4" s="1"/>
      <c r="V4" s="1"/>
      <c r="W4" s="1"/>
      <c r="X4" s="1"/>
      <c r="Y4" s="1"/>
    </row>
    <row r="5" spans="1:25" ht="15.75">
      <c r="A5" s="1"/>
      <c r="B5" s="1"/>
      <c r="C5" s="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52"/>
      <c r="R5" s="53"/>
      <c r="S5" s="53"/>
      <c r="T5" s="53"/>
      <c r="U5" s="1"/>
      <c r="V5" s="1"/>
      <c r="W5" s="1"/>
      <c r="X5" s="1"/>
      <c r="Y5" s="1"/>
    </row>
    <row r="6" spans="1:25" ht="15.75">
      <c r="A6" s="1"/>
      <c r="B6" s="1"/>
      <c r="C6" s="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53"/>
      <c r="R6" s="53"/>
      <c r="S6" s="53"/>
      <c r="T6" s="52" t="s">
        <v>225</v>
      </c>
      <c r="U6" s="1"/>
      <c r="V6" s="1"/>
      <c r="W6" s="1"/>
      <c r="X6" s="1"/>
      <c r="Y6" s="1"/>
    </row>
    <row r="7" spans="1:25" ht="15.75">
      <c r="A7" s="1"/>
      <c r="B7" s="1"/>
      <c r="C7" s="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52"/>
      <c r="R7" s="53"/>
      <c r="S7" s="53"/>
      <c r="T7" s="53"/>
      <c r="U7" s="1"/>
      <c r="V7" s="1"/>
      <c r="W7" s="1"/>
      <c r="X7" s="1"/>
      <c r="Y7" s="1"/>
    </row>
    <row r="8" spans="1:25" ht="15.75">
      <c r="A8" s="1"/>
      <c r="B8" s="1"/>
      <c r="C8" s="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52"/>
      <c r="R8" s="53"/>
      <c r="S8" s="53"/>
      <c r="T8" s="53"/>
      <c r="U8" s="1"/>
      <c r="V8" s="1"/>
      <c r="W8" s="1"/>
      <c r="X8" s="1"/>
      <c r="Y8" s="1"/>
    </row>
    <row r="9" spans="1:25" ht="12.75">
      <c r="A9" s="1"/>
      <c r="B9" s="1"/>
      <c r="C9" s="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28"/>
      <c r="R9" s="1"/>
      <c r="S9" s="28"/>
      <c r="T9" s="29"/>
      <c r="U9" s="1"/>
      <c r="V9" s="1"/>
      <c r="W9" s="1"/>
      <c r="X9" s="1"/>
      <c r="Y9" s="1"/>
    </row>
    <row r="10" spans="1:28" ht="18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28"/>
      <c r="Z10" s="28"/>
      <c r="AA10" s="28"/>
      <c r="AB10" s="28"/>
    </row>
    <row r="11" spans="1:28" ht="18.75">
      <c r="A11" s="72"/>
      <c r="B11" s="84"/>
      <c r="C11" s="84"/>
      <c r="D11" s="84"/>
      <c r="E11" s="72"/>
      <c r="F11" s="72"/>
      <c r="G11" s="72"/>
      <c r="H11" s="72"/>
      <c r="I11" s="72"/>
      <c r="J11" s="72"/>
      <c r="K11" s="72"/>
      <c r="L11" s="72" t="s">
        <v>139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28"/>
      <c r="Z11" s="28"/>
      <c r="AA11" s="28"/>
      <c r="AB11" s="28"/>
    </row>
    <row r="12" spans="1:28" ht="18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28"/>
      <c r="Z12" s="28"/>
      <c r="AA12" s="28"/>
      <c r="AB12" s="28"/>
    </row>
    <row r="13" spans="1:28" ht="12.75">
      <c r="A13" s="1"/>
      <c r="B13" s="1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"/>
      <c r="Y13" s="1"/>
      <c r="Z13" s="1"/>
      <c r="AA13" s="1"/>
      <c r="AB13" s="1"/>
    </row>
    <row r="14" spans="1:28" ht="12.75">
      <c r="A14" s="134" t="s">
        <v>0</v>
      </c>
      <c r="B14" s="134" t="s">
        <v>19</v>
      </c>
      <c r="C14" s="136" t="s">
        <v>24</v>
      </c>
      <c r="D14" s="136" t="s">
        <v>20</v>
      </c>
      <c r="E14" s="136" t="s">
        <v>30</v>
      </c>
      <c r="F14" s="136" t="s">
        <v>25</v>
      </c>
      <c r="G14" s="136" t="s">
        <v>1</v>
      </c>
      <c r="H14" s="136" t="s">
        <v>29</v>
      </c>
      <c r="I14" s="137" t="s">
        <v>28</v>
      </c>
      <c r="J14" s="136" t="s">
        <v>21</v>
      </c>
      <c r="K14" s="136" t="s">
        <v>2</v>
      </c>
      <c r="L14" s="137" t="s">
        <v>3</v>
      </c>
      <c r="M14" s="137" t="s">
        <v>27</v>
      </c>
      <c r="N14" s="137" t="s">
        <v>4</v>
      </c>
      <c r="O14" s="137" t="s">
        <v>23</v>
      </c>
      <c r="P14" s="137" t="s">
        <v>5</v>
      </c>
      <c r="Q14" s="137" t="s">
        <v>6</v>
      </c>
      <c r="R14" s="137" t="s">
        <v>7</v>
      </c>
      <c r="S14" s="137" t="s">
        <v>8</v>
      </c>
      <c r="T14" s="137" t="s">
        <v>22</v>
      </c>
      <c r="U14" s="137" t="s">
        <v>9</v>
      </c>
      <c r="V14" s="137" t="s">
        <v>26</v>
      </c>
      <c r="W14" s="137" t="s">
        <v>10</v>
      </c>
      <c r="X14" s="137" t="s">
        <v>11</v>
      </c>
      <c r="Y14" s="138"/>
      <c r="Z14" s="1"/>
      <c r="AA14" s="1"/>
      <c r="AB14" s="1"/>
    </row>
    <row r="15" spans="1:28" ht="85.5" customHeight="1">
      <c r="A15" s="135"/>
      <c r="B15" s="135"/>
      <c r="C15" s="136"/>
      <c r="D15" s="136"/>
      <c r="E15" s="136"/>
      <c r="F15" s="136"/>
      <c r="G15" s="136"/>
      <c r="H15" s="136"/>
      <c r="I15" s="137"/>
      <c r="J15" s="136"/>
      <c r="K15" s="136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8"/>
      <c r="Z15" s="1"/>
      <c r="AA15" s="1"/>
      <c r="AB15" s="1"/>
    </row>
    <row r="16" spans="1:28" ht="15.75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  <c r="Q16" s="31">
        <v>17</v>
      </c>
      <c r="R16" s="31">
        <v>18</v>
      </c>
      <c r="S16" s="31">
        <v>19</v>
      </c>
      <c r="T16" s="31">
        <v>20</v>
      </c>
      <c r="U16" s="31">
        <v>21</v>
      </c>
      <c r="V16" s="31">
        <v>22</v>
      </c>
      <c r="W16" s="31">
        <v>23</v>
      </c>
      <c r="X16" s="31">
        <v>24</v>
      </c>
      <c r="Y16" s="32"/>
      <c r="Z16" s="32"/>
      <c r="AA16" s="32"/>
      <c r="AB16" s="32"/>
    </row>
    <row r="17" spans="1:28" ht="15.75">
      <c r="A17" s="33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34"/>
      <c r="Y17" s="1"/>
      <c r="Z17" s="1"/>
      <c r="AA17" s="1"/>
      <c r="AB17" s="1"/>
    </row>
    <row r="18" spans="1:28" ht="63">
      <c r="A18" s="85" t="s">
        <v>140</v>
      </c>
      <c r="B18" s="86" t="s">
        <v>136</v>
      </c>
      <c r="C18" s="80" t="s">
        <v>141</v>
      </c>
      <c r="D18" s="87" t="s">
        <v>142</v>
      </c>
      <c r="E18" s="87" t="s">
        <v>143</v>
      </c>
      <c r="F18" s="86" t="s">
        <v>144</v>
      </c>
      <c r="G18" s="34" t="s">
        <v>53</v>
      </c>
      <c r="H18" s="88">
        <v>1</v>
      </c>
      <c r="I18" s="90">
        <v>750000000</v>
      </c>
      <c r="J18" s="86" t="s">
        <v>137</v>
      </c>
      <c r="K18" s="34" t="s">
        <v>134</v>
      </c>
      <c r="L18" s="86" t="s">
        <v>137</v>
      </c>
      <c r="M18" s="34" t="s">
        <v>51</v>
      </c>
      <c r="N18" s="34" t="s">
        <v>145</v>
      </c>
      <c r="O18" s="86" t="s">
        <v>146</v>
      </c>
      <c r="P18" s="34">
        <v>796</v>
      </c>
      <c r="Q18" s="34" t="s">
        <v>58</v>
      </c>
      <c r="R18" s="34">
        <v>1</v>
      </c>
      <c r="S18" s="91">
        <v>994642.85</v>
      </c>
      <c r="T18" s="91">
        <v>994642.85</v>
      </c>
      <c r="U18" s="91">
        <v>1114000</v>
      </c>
      <c r="V18" s="92"/>
      <c r="W18" s="34">
        <v>2013</v>
      </c>
      <c r="X18" s="93"/>
      <c r="Y18" s="1"/>
      <c r="Z18" s="1"/>
      <c r="AA18" s="1"/>
      <c r="AB18" s="1"/>
    </row>
    <row r="19" spans="1:28" ht="63">
      <c r="A19" s="85" t="s">
        <v>147</v>
      </c>
      <c r="B19" s="86" t="s">
        <v>136</v>
      </c>
      <c r="C19" s="80" t="s">
        <v>141</v>
      </c>
      <c r="D19" s="87" t="s">
        <v>142</v>
      </c>
      <c r="E19" s="87" t="s">
        <v>143</v>
      </c>
      <c r="F19" s="86" t="s">
        <v>148</v>
      </c>
      <c r="G19" s="34" t="s">
        <v>53</v>
      </c>
      <c r="H19" s="88">
        <v>1</v>
      </c>
      <c r="I19" s="90">
        <v>750000000</v>
      </c>
      <c r="J19" s="86" t="s">
        <v>137</v>
      </c>
      <c r="K19" s="34" t="s">
        <v>134</v>
      </c>
      <c r="L19" s="86" t="s">
        <v>137</v>
      </c>
      <c r="M19" s="34" t="s">
        <v>51</v>
      </c>
      <c r="N19" s="34" t="s">
        <v>145</v>
      </c>
      <c r="O19" s="86" t="s">
        <v>146</v>
      </c>
      <c r="P19" s="94">
        <v>796</v>
      </c>
      <c r="Q19" s="34" t="s">
        <v>58</v>
      </c>
      <c r="R19" s="34">
        <v>1</v>
      </c>
      <c r="S19" s="91">
        <v>1580357.14</v>
      </c>
      <c r="T19" s="91">
        <v>1580357.14</v>
      </c>
      <c r="U19" s="91">
        <f>T19*1.12</f>
        <v>1769999.9968</v>
      </c>
      <c r="V19" s="95"/>
      <c r="W19" s="34">
        <v>2013</v>
      </c>
      <c r="X19" s="93"/>
      <c r="Y19" s="1"/>
      <c r="Z19" s="1"/>
      <c r="AA19" s="1"/>
      <c r="AB19" s="1"/>
    </row>
    <row r="20" spans="1:28" ht="63">
      <c r="A20" s="85" t="s">
        <v>149</v>
      </c>
      <c r="B20" s="96" t="s">
        <v>136</v>
      </c>
      <c r="C20" s="97" t="s">
        <v>150</v>
      </c>
      <c r="D20" s="87" t="s">
        <v>151</v>
      </c>
      <c r="E20" s="96" t="s">
        <v>152</v>
      </c>
      <c r="F20" s="98"/>
      <c r="G20" s="87" t="s">
        <v>53</v>
      </c>
      <c r="H20" s="99">
        <v>0</v>
      </c>
      <c r="I20" s="100">
        <v>750000000</v>
      </c>
      <c r="J20" s="96" t="s">
        <v>137</v>
      </c>
      <c r="K20" s="87" t="s">
        <v>134</v>
      </c>
      <c r="L20" s="96" t="s">
        <v>137</v>
      </c>
      <c r="M20" s="87" t="s">
        <v>51</v>
      </c>
      <c r="N20" s="101" t="s">
        <v>153</v>
      </c>
      <c r="O20" s="96" t="s">
        <v>146</v>
      </c>
      <c r="P20" s="101">
        <v>796</v>
      </c>
      <c r="Q20" s="101" t="s">
        <v>58</v>
      </c>
      <c r="R20" s="101">
        <v>115</v>
      </c>
      <c r="S20" s="102">
        <v>800</v>
      </c>
      <c r="T20" s="102">
        <f>S20*115</f>
        <v>92000</v>
      </c>
      <c r="U20" s="102">
        <f>S20*1.12*115</f>
        <v>103040.00000000001</v>
      </c>
      <c r="V20" s="103"/>
      <c r="W20" s="87">
        <v>2013</v>
      </c>
      <c r="X20" s="104"/>
      <c r="Y20" s="1"/>
      <c r="Z20" s="1"/>
      <c r="AA20" s="1"/>
      <c r="AB20" s="1"/>
    </row>
    <row r="21" spans="1:28" ht="63">
      <c r="A21" s="85" t="s">
        <v>154</v>
      </c>
      <c r="B21" s="96" t="s">
        <v>136</v>
      </c>
      <c r="C21" s="97" t="s">
        <v>155</v>
      </c>
      <c r="D21" s="87" t="s">
        <v>156</v>
      </c>
      <c r="E21" s="96" t="s">
        <v>226</v>
      </c>
      <c r="F21" s="98"/>
      <c r="G21" s="87" t="s">
        <v>53</v>
      </c>
      <c r="H21" s="99">
        <v>0</v>
      </c>
      <c r="I21" s="100">
        <v>750000000</v>
      </c>
      <c r="J21" s="96" t="s">
        <v>137</v>
      </c>
      <c r="K21" s="87" t="s">
        <v>134</v>
      </c>
      <c r="L21" s="96" t="s">
        <v>137</v>
      </c>
      <c r="M21" s="87" t="s">
        <v>51</v>
      </c>
      <c r="N21" s="101" t="s">
        <v>153</v>
      </c>
      <c r="O21" s="96" t="s">
        <v>146</v>
      </c>
      <c r="P21" s="101">
        <v>715</v>
      </c>
      <c r="Q21" s="101" t="s">
        <v>157</v>
      </c>
      <c r="R21" s="101">
        <v>115</v>
      </c>
      <c r="S21" s="102">
        <v>130</v>
      </c>
      <c r="T21" s="102">
        <f>S21*115</f>
        <v>14950</v>
      </c>
      <c r="U21" s="102">
        <f>S21*1.12*115</f>
        <v>16744.000000000004</v>
      </c>
      <c r="V21" s="103"/>
      <c r="W21" s="87">
        <v>2013</v>
      </c>
      <c r="X21" s="104"/>
      <c r="Y21" s="1"/>
      <c r="Z21" s="1"/>
      <c r="AA21" s="1"/>
      <c r="AB21" s="1"/>
    </row>
    <row r="22" spans="1:28" ht="94.5">
      <c r="A22" s="85" t="s">
        <v>158</v>
      </c>
      <c r="B22" s="86" t="s">
        <v>136</v>
      </c>
      <c r="C22" s="80" t="s">
        <v>159</v>
      </c>
      <c r="D22" s="34" t="s">
        <v>160</v>
      </c>
      <c r="E22" s="96" t="s">
        <v>161</v>
      </c>
      <c r="F22" s="105"/>
      <c r="G22" s="34" t="s">
        <v>53</v>
      </c>
      <c r="H22" s="88">
        <v>0</v>
      </c>
      <c r="I22" s="90">
        <v>750000000</v>
      </c>
      <c r="J22" s="86" t="s">
        <v>137</v>
      </c>
      <c r="K22" s="34" t="s">
        <v>134</v>
      </c>
      <c r="L22" s="86" t="s">
        <v>137</v>
      </c>
      <c r="M22" s="34" t="s">
        <v>51</v>
      </c>
      <c r="N22" s="94" t="s">
        <v>153</v>
      </c>
      <c r="O22" s="86" t="s">
        <v>146</v>
      </c>
      <c r="P22" s="94">
        <v>715</v>
      </c>
      <c r="Q22" s="94" t="s">
        <v>157</v>
      </c>
      <c r="R22" s="94">
        <v>115</v>
      </c>
      <c r="S22" s="106">
        <v>5500</v>
      </c>
      <c r="T22" s="106">
        <f>S22*115</f>
        <v>632500</v>
      </c>
      <c r="U22" s="106">
        <f>T22*1.12</f>
        <v>708400.0000000001</v>
      </c>
      <c r="V22" s="107"/>
      <c r="W22" s="34">
        <v>2013</v>
      </c>
      <c r="X22" s="108"/>
      <c r="Y22" s="1"/>
      <c r="Z22" s="1"/>
      <c r="AA22" s="1"/>
      <c r="AB22" s="1"/>
    </row>
    <row r="23" spans="1:28" ht="94.5">
      <c r="A23" s="85" t="s">
        <v>162</v>
      </c>
      <c r="B23" s="96" t="s">
        <v>136</v>
      </c>
      <c r="C23" s="97" t="s">
        <v>163</v>
      </c>
      <c r="D23" s="87" t="s">
        <v>164</v>
      </c>
      <c r="E23" s="96" t="s">
        <v>165</v>
      </c>
      <c r="F23" s="98"/>
      <c r="G23" s="87" t="s">
        <v>53</v>
      </c>
      <c r="H23" s="99">
        <v>0</v>
      </c>
      <c r="I23" s="100">
        <v>750000000</v>
      </c>
      <c r="J23" s="96" t="s">
        <v>137</v>
      </c>
      <c r="K23" s="87" t="s">
        <v>134</v>
      </c>
      <c r="L23" s="96" t="s">
        <v>137</v>
      </c>
      <c r="M23" s="87" t="s">
        <v>51</v>
      </c>
      <c r="N23" s="101" t="s">
        <v>153</v>
      </c>
      <c r="O23" s="96" t="s">
        <v>146</v>
      </c>
      <c r="P23" s="101">
        <v>715</v>
      </c>
      <c r="Q23" s="101" t="s">
        <v>157</v>
      </c>
      <c r="R23" s="101">
        <v>115</v>
      </c>
      <c r="S23" s="102">
        <v>5800</v>
      </c>
      <c r="T23" s="102">
        <f>S23*R23</f>
        <v>667000</v>
      </c>
      <c r="U23" s="102">
        <f>T23*1.12</f>
        <v>747040.0000000001</v>
      </c>
      <c r="V23" s="103"/>
      <c r="W23" s="87">
        <v>2013</v>
      </c>
      <c r="X23" s="104"/>
      <c r="Y23" s="1"/>
      <c r="Z23" s="1"/>
      <c r="AA23" s="1"/>
      <c r="AB23" s="1"/>
    </row>
    <row r="24" spans="1:28" ht="63">
      <c r="A24" s="85" t="s">
        <v>166</v>
      </c>
      <c r="B24" s="96" t="s">
        <v>136</v>
      </c>
      <c r="C24" s="97" t="s">
        <v>167</v>
      </c>
      <c r="D24" s="87" t="s">
        <v>168</v>
      </c>
      <c r="E24" s="96" t="s">
        <v>169</v>
      </c>
      <c r="F24" s="98"/>
      <c r="G24" s="87" t="s">
        <v>53</v>
      </c>
      <c r="H24" s="99">
        <v>0</v>
      </c>
      <c r="I24" s="100">
        <v>750000000</v>
      </c>
      <c r="J24" s="96" t="s">
        <v>137</v>
      </c>
      <c r="K24" s="87" t="s">
        <v>134</v>
      </c>
      <c r="L24" s="96" t="s">
        <v>137</v>
      </c>
      <c r="M24" s="87" t="s">
        <v>51</v>
      </c>
      <c r="N24" s="101" t="s">
        <v>153</v>
      </c>
      <c r="O24" s="96" t="s">
        <v>146</v>
      </c>
      <c r="P24" s="101">
        <v>796</v>
      </c>
      <c r="Q24" s="101" t="s">
        <v>58</v>
      </c>
      <c r="R24" s="101">
        <v>115</v>
      </c>
      <c r="S24" s="109">
        <v>570</v>
      </c>
      <c r="T24" s="102">
        <f>S24*115</f>
        <v>65550</v>
      </c>
      <c r="U24" s="102">
        <f>S24*1.12*115</f>
        <v>73416.00000000001</v>
      </c>
      <c r="V24" s="103"/>
      <c r="W24" s="87">
        <v>2013</v>
      </c>
      <c r="X24" s="104"/>
      <c r="Y24" s="1"/>
      <c r="Z24" s="1"/>
      <c r="AA24" s="1"/>
      <c r="AB24" s="1"/>
    </row>
    <row r="25" spans="1:28" ht="63">
      <c r="A25" s="85" t="s">
        <v>170</v>
      </c>
      <c r="B25" s="96" t="s">
        <v>136</v>
      </c>
      <c r="C25" s="97" t="s">
        <v>171</v>
      </c>
      <c r="D25" s="96" t="s">
        <v>172</v>
      </c>
      <c r="E25" s="96" t="s">
        <v>173</v>
      </c>
      <c r="F25" s="98"/>
      <c r="G25" s="87" t="s">
        <v>53</v>
      </c>
      <c r="H25" s="99">
        <v>0</v>
      </c>
      <c r="I25" s="100">
        <v>750000000</v>
      </c>
      <c r="J25" s="96" t="s">
        <v>137</v>
      </c>
      <c r="K25" s="87" t="s">
        <v>134</v>
      </c>
      <c r="L25" s="96" t="s">
        <v>137</v>
      </c>
      <c r="M25" s="87" t="s">
        <v>51</v>
      </c>
      <c r="N25" s="101" t="s">
        <v>153</v>
      </c>
      <c r="O25" s="96" t="s">
        <v>146</v>
      </c>
      <c r="P25" s="101">
        <v>839</v>
      </c>
      <c r="Q25" s="101" t="s">
        <v>174</v>
      </c>
      <c r="R25" s="101">
        <v>115</v>
      </c>
      <c r="S25" s="110">
        <v>10800</v>
      </c>
      <c r="T25" s="102">
        <f>S25*115</f>
        <v>1242000</v>
      </c>
      <c r="U25" s="102">
        <f>S25*1.12*115</f>
        <v>1391040.0000000002</v>
      </c>
      <c r="V25" s="103"/>
      <c r="W25" s="87">
        <v>2013</v>
      </c>
      <c r="X25" s="104"/>
      <c r="Y25" s="1"/>
      <c r="Z25" s="1"/>
      <c r="AA25" s="1"/>
      <c r="AB25" s="1"/>
    </row>
    <row r="26" spans="1:28" ht="63">
      <c r="A26" s="85" t="s">
        <v>175</v>
      </c>
      <c r="B26" s="96" t="s">
        <v>136</v>
      </c>
      <c r="C26" s="97" t="s">
        <v>176</v>
      </c>
      <c r="D26" s="87" t="s">
        <v>177</v>
      </c>
      <c r="E26" s="96" t="s">
        <v>178</v>
      </c>
      <c r="F26" s="98"/>
      <c r="G26" s="87" t="s">
        <v>53</v>
      </c>
      <c r="H26" s="99">
        <v>0</v>
      </c>
      <c r="I26" s="100">
        <v>750000000</v>
      </c>
      <c r="J26" s="96" t="s">
        <v>137</v>
      </c>
      <c r="K26" s="87" t="s">
        <v>134</v>
      </c>
      <c r="L26" s="96" t="s">
        <v>137</v>
      </c>
      <c r="M26" s="87" t="s">
        <v>51</v>
      </c>
      <c r="N26" s="101" t="s">
        <v>153</v>
      </c>
      <c r="O26" s="96" t="s">
        <v>146</v>
      </c>
      <c r="P26" s="101">
        <v>796</v>
      </c>
      <c r="Q26" s="101" t="s">
        <v>58</v>
      </c>
      <c r="R26" s="101">
        <v>115</v>
      </c>
      <c r="S26" s="110">
        <v>800</v>
      </c>
      <c r="T26" s="102">
        <f>S26*115</f>
        <v>92000</v>
      </c>
      <c r="U26" s="102">
        <f>T26*1.12</f>
        <v>103040.00000000001</v>
      </c>
      <c r="V26" s="103"/>
      <c r="W26" s="87">
        <v>2013</v>
      </c>
      <c r="X26" s="104"/>
      <c r="Y26" s="1"/>
      <c r="Z26" s="1"/>
      <c r="AA26" s="1"/>
      <c r="AB26" s="1"/>
    </row>
    <row r="27" spans="1:28" ht="63">
      <c r="A27" s="85" t="s">
        <v>179</v>
      </c>
      <c r="B27" s="96" t="s">
        <v>136</v>
      </c>
      <c r="C27" s="97" t="s">
        <v>180</v>
      </c>
      <c r="D27" s="87" t="s">
        <v>181</v>
      </c>
      <c r="E27" s="96" t="s">
        <v>182</v>
      </c>
      <c r="F27" s="98"/>
      <c r="G27" s="87" t="s">
        <v>53</v>
      </c>
      <c r="H27" s="99">
        <v>0</v>
      </c>
      <c r="I27" s="100">
        <v>750000000</v>
      </c>
      <c r="J27" s="96" t="s">
        <v>137</v>
      </c>
      <c r="K27" s="87" t="s">
        <v>134</v>
      </c>
      <c r="L27" s="96" t="s">
        <v>137</v>
      </c>
      <c r="M27" s="87" t="s">
        <v>51</v>
      </c>
      <c r="N27" s="101" t="s">
        <v>153</v>
      </c>
      <c r="O27" s="96" t="s">
        <v>146</v>
      </c>
      <c r="P27" s="101">
        <v>796</v>
      </c>
      <c r="Q27" s="101" t="s">
        <v>58</v>
      </c>
      <c r="R27" s="101">
        <v>115</v>
      </c>
      <c r="S27" s="110">
        <v>850</v>
      </c>
      <c r="T27" s="102">
        <f>S27*115</f>
        <v>97750</v>
      </c>
      <c r="U27" s="102">
        <f>S27*1.12*115</f>
        <v>109480.00000000001</v>
      </c>
      <c r="V27" s="103"/>
      <c r="W27" s="87">
        <v>2013</v>
      </c>
      <c r="X27" s="104"/>
      <c r="Y27" s="1"/>
      <c r="Z27" s="1"/>
      <c r="AA27" s="1"/>
      <c r="AB27" s="1"/>
    </row>
    <row r="28" spans="1:28" ht="63">
      <c r="A28" s="85" t="s">
        <v>183</v>
      </c>
      <c r="B28" s="96" t="s">
        <v>136</v>
      </c>
      <c r="C28" s="97" t="s">
        <v>184</v>
      </c>
      <c r="D28" s="87" t="s">
        <v>185</v>
      </c>
      <c r="E28" s="96" t="s">
        <v>186</v>
      </c>
      <c r="F28" s="98"/>
      <c r="G28" s="87" t="s">
        <v>53</v>
      </c>
      <c r="H28" s="99">
        <v>0</v>
      </c>
      <c r="I28" s="100">
        <v>750000000</v>
      </c>
      <c r="J28" s="96" t="s">
        <v>137</v>
      </c>
      <c r="K28" s="87" t="s">
        <v>134</v>
      </c>
      <c r="L28" s="96" t="s">
        <v>137</v>
      </c>
      <c r="M28" s="87" t="s">
        <v>51</v>
      </c>
      <c r="N28" s="101" t="s">
        <v>153</v>
      </c>
      <c r="O28" s="96" t="s">
        <v>146</v>
      </c>
      <c r="P28" s="101">
        <v>839</v>
      </c>
      <c r="Q28" s="101" t="s">
        <v>174</v>
      </c>
      <c r="R28" s="101">
        <v>115</v>
      </c>
      <c r="S28" s="110">
        <v>7800</v>
      </c>
      <c r="T28" s="102">
        <f>S28*115</f>
        <v>897000</v>
      </c>
      <c r="U28" s="102">
        <f>T28*1.12</f>
        <v>1004640.0000000001</v>
      </c>
      <c r="V28" s="103"/>
      <c r="W28" s="87">
        <v>2013</v>
      </c>
      <c r="X28" s="104"/>
      <c r="Y28" s="1"/>
      <c r="Z28" s="1"/>
      <c r="AA28" s="1"/>
      <c r="AB28" s="1"/>
    </row>
    <row r="29" spans="1:28" ht="63">
      <c r="A29" s="85" t="s">
        <v>187</v>
      </c>
      <c r="B29" s="86" t="s">
        <v>136</v>
      </c>
      <c r="C29" s="80" t="s">
        <v>188</v>
      </c>
      <c r="D29" s="87" t="s">
        <v>189</v>
      </c>
      <c r="E29" s="96" t="s">
        <v>190</v>
      </c>
      <c r="F29" s="105"/>
      <c r="G29" s="34" t="s">
        <v>53</v>
      </c>
      <c r="H29" s="88">
        <v>0</v>
      </c>
      <c r="I29" s="90">
        <v>750000000</v>
      </c>
      <c r="J29" s="86" t="s">
        <v>137</v>
      </c>
      <c r="K29" s="34" t="s">
        <v>134</v>
      </c>
      <c r="L29" s="86" t="s">
        <v>137</v>
      </c>
      <c r="M29" s="34" t="s">
        <v>51</v>
      </c>
      <c r="N29" s="94" t="s">
        <v>153</v>
      </c>
      <c r="O29" s="86" t="s">
        <v>146</v>
      </c>
      <c r="P29" s="94">
        <v>796</v>
      </c>
      <c r="Q29" s="94" t="s">
        <v>58</v>
      </c>
      <c r="R29" s="94">
        <v>18</v>
      </c>
      <c r="S29" s="111">
        <v>3400</v>
      </c>
      <c r="T29" s="106">
        <f>S29*18</f>
        <v>61200</v>
      </c>
      <c r="U29" s="106">
        <f>T29*1.12</f>
        <v>68544</v>
      </c>
      <c r="V29" s="107"/>
      <c r="W29" s="34">
        <v>2013</v>
      </c>
      <c r="X29" s="108"/>
      <c r="Y29" s="1"/>
      <c r="Z29" s="1"/>
      <c r="AA29" s="1"/>
      <c r="AB29" s="1"/>
    </row>
    <row r="30" spans="1:28" ht="94.5">
      <c r="A30" s="85" t="s">
        <v>191</v>
      </c>
      <c r="B30" s="96" t="s">
        <v>136</v>
      </c>
      <c r="C30" s="97" t="s">
        <v>192</v>
      </c>
      <c r="D30" s="96" t="s">
        <v>193</v>
      </c>
      <c r="E30" s="96" t="s">
        <v>194</v>
      </c>
      <c r="F30" s="98"/>
      <c r="G30" s="87" t="s">
        <v>53</v>
      </c>
      <c r="H30" s="99">
        <v>0</v>
      </c>
      <c r="I30" s="100">
        <v>750000000</v>
      </c>
      <c r="J30" s="96" t="s">
        <v>137</v>
      </c>
      <c r="K30" s="87" t="s">
        <v>134</v>
      </c>
      <c r="L30" s="96" t="s">
        <v>137</v>
      </c>
      <c r="M30" s="87" t="s">
        <v>51</v>
      </c>
      <c r="N30" s="101" t="s">
        <v>153</v>
      </c>
      <c r="O30" s="96" t="s">
        <v>146</v>
      </c>
      <c r="P30" s="101">
        <v>715</v>
      </c>
      <c r="Q30" s="101" t="s">
        <v>157</v>
      </c>
      <c r="R30" s="101">
        <v>18</v>
      </c>
      <c r="S30" s="110">
        <v>2200</v>
      </c>
      <c r="T30" s="102">
        <f>S30*18</f>
        <v>39600</v>
      </c>
      <c r="U30" s="102">
        <f>T30*1.12</f>
        <v>44352.00000000001</v>
      </c>
      <c r="V30" s="103"/>
      <c r="W30" s="87">
        <v>2013</v>
      </c>
      <c r="X30" s="104"/>
      <c r="Y30" s="1"/>
      <c r="Z30" s="1"/>
      <c r="AA30" s="1"/>
      <c r="AB30" s="1"/>
    </row>
    <row r="31" spans="1:28" ht="63">
      <c r="A31" s="85" t="s">
        <v>195</v>
      </c>
      <c r="B31" s="96" t="s">
        <v>136</v>
      </c>
      <c r="C31" s="97" t="s">
        <v>196</v>
      </c>
      <c r="D31" s="96" t="s">
        <v>197</v>
      </c>
      <c r="E31" s="96" t="s">
        <v>198</v>
      </c>
      <c r="F31" s="98"/>
      <c r="G31" s="87" t="s">
        <v>53</v>
      </c>
      <c r="H31" s="99">
        <v>0</v>
      </c>
      <c r="I31" s="100">
        <v>750000000</v>
      </c>
      <c r="J31" s="96" t="s">
        <v>137</v>
      </c>
      <c r="K31" s="87" t="s">
        <v>134</v>
      </c>
      <c r="L31" s="96" t="s">
        <v>137</v>
      </c>
      <c r="M31" s="87" t="s">
        <v>51</v>
      </c>
      <c r="N31" s="101" t="s">
        <v>153</v>
      </c>
      <c r="O31" s="96" t="s">
        <v>146</v>
      </c>
      <c r="P31" s="101">
        <v>715</v>
      </c>
      <c r="Q31" s="101" t="s">
        <v>157</v>
      </c>
      <c r="R31" s="101">
        <v>18</v>
      </c>
      <c r="S31" s="101">
        <v>2053.58</v>
      </c>
      <c r="T31" s="102">
        <f>S31*18</f>
        <v>36964.44</v>
      </c>
      <c r="U31" s="102">
        <f>S31*1.12*18</f>
        <v>41400.17280000001</v>
      </c>
      <c r="V31" s="103"/>
      <c r="W31" s="87">
        <v>2013</v>
      </c>
      <c r="X31" s="104"/>
      <c r="Y31" s="1"/>
      <c r="Z31" s="1"/>
      <c r="AA31" s="1"/>
      <c r="AB31" s="1"/>
    </row>
    <row r="32" spans="1:28" ht="63">
      <c r="A32" s="85" t="s">
        <v>199</v>
      </c>
      <c r="B32" s="96" t="s">
        <v>136</v>
      </c>
      <c r="C32" s="97" t="s">
        <v>200</v>
      </c>
      <c r="D32" s="96" t="s">
        <v>201</v>
      </c>
      <c r="E32" s="96" t="s">
        <v>202</v>
      </c>
      <c r="F32" s="98"/>
      <c r="G32" s="87" t="s">
        <v>53</v>
      </c>
      <c r="H32" s="99">
        <v>0</v>
      </c>
      <c r="I32" s="100">
        <v>750000000</v>
      </c>
      <c r="J32" s="96" t="s">
        <v>137</v>
      </c>
      <c r="K32" s="87" t="s">
        <v>134</v>
      </c>
      <c r="L32" s="96" t="s">
        <v>137</v>
      </c>
      <c r="M32" s="87" t="s">
        <v>51</v>
      </c>
      <c r="N32" s="101" t="s">
        <v>153</v>
      </c>
      <c r="O32" s="96" t="s">
        <v>146</v>
      </c>
      <c r="P32" s="101">
        <v>796</v>
      </c>
      <c r="Q32" s="101" t="s">
        <v>58</v>
      </c>
      <c r="R32" s="101">
        <v>18</v>
      </c>
      <c r="S32" s="110">
        <v>2400</v>
      </c>
      <c r="T32" s="102">
        <f>S32*18</f>
        <v>43200</v>
      </c>
      <c r="U32" s="102">
        <f>S32*1.12*18</f>
        <v>48384.00000000001</v>
      </c>
      <c r="V32" s="103"/>
      <c r="W32" s="87">
        <v>2013</v>
      </c>
      <c r="X32" s="104"/>
      <c r="Y32" s="1"/>
      <c r="Z32" s="1"/>
      <c r="AA32" s="1"/>
      <c r="AB32" s="1"/>
    </row>
    <row r="33" spans="1:28" ht="63">
      <c r="A33" s="85" t="s">
        <v>203</v>
      </c>
      <c r="B33" s="96" t="s">
        <v>136</v>
      </c>
      <c r="C33" s="97" t="s">
        <v>204</v>
      </c>
      <c r="D33" s="96" t="s">
        <v>205</v>
      </c>
      <c r="E33" s="96" t="s">
        <v>206</v>
      </c>
      <c r="F33" s="98"/>
      <c r="G33" s="87" t="s">
        <v>53</v>
      </c>
      <c r="H33" s="99">
        <v>0</v>
      </c>
      <c r="I33" s="100">
        <v>750000000</v>
      </c>
      <c r="J33" s="96" t="s">
        <v>137</v>
      </c>
      <c r="K33" s="87" t="s">
        <v>134</v>
      </c>
      <c r="L33" s="96" t="s">
        <v>137</v>
      </c>
      <c r="M33" s="87" t="s">
        <v>51</v>
      </c>
      <c r="N33" s="101" t="s">
        <v>153</v>
      </c>
      <c r="O33" s="96" t="s">
        <v>146</v>
      </c>
      <c r="P33" s="101">
        <v>796</v>
      </c>
      <c r="Q33" s="101" t="s">
        <v>58</v>
      </c>
      <c r="R33" s="101">
        <v>115</v>
      </c>
      <c r="S33" s="110">
        <v>346</v>
      </c>
      <c r="T33" s="102">
        <f>S33*115</f>
        <v>39790</v>
      </c>
      <c r="U33" s="102">
        <f>S33*1.12*115</f>
        <v>44564.8</v>
      </c>
      <c r="V33" s="103"/>
      <c r="W33" s="87">
        <v>2013</v>
      </c>
      <c r="X33" s="104"/>
      <c r="Y33" s="1"/>
      <c r="Z33" s="1"/>
      <c r="AA33" s="1"/>
      <c r="AB33" s="1"/>
    </row>
    <row r="34" spans="1:28" ht="63">
      <c r="A34" s="85" t="s">
        <v>207</v>
      </c>
      <c r="B34" s="96" t="s">
        <v>136</v>
      </c>
      <c r="C34" s="97" t="s">
        <v>208</v>
      </c>
      <c r="D34" s="96" t="s">
        <v>209</v>
      </c>
      <c r="E34" s="96" t="s">
        <v>210</v>
      </c>
      <c r="F34" s="98"/>
      <c r="G34" s="87" t="s">
        <v>53</v>
      </c>
      <c r="H34" s="99">
        <v>0</v>
      </c>
      <c r="I34" s="100">
        <v>750000000</v>
      </c>
      <c r="J34" s="96" t="s">
        <v>137</v>
      </c>
      <c r="K34" s="87" t="s">
        <v>134</v>
      </c>
      <c r="L34" s="96" t="s">
        <v>137</v>
      </c>
      <c r="M34" s="87" t="s">
        <v>51</v>
      </c>
      <c r="N34" s="101" t="s">
        <v>153</v>
      </c>
      <c r="O34" s="96" t="s">
        <v>146</v>
      </c>
      <c r="P34" s="101">
        <v>796</v>
      </c>
      <c r="Q34" s="101" t="s">
        <v>58</v>
      </c>
      <c r="R34" s="101">
        <v>115</v>
      </c>
      <c r="S34" s="110">
        <v>1200</v>
      </c>
      <c r="T34" s="102">
        <f>S34*115</f>
        <v>138000</v>
      </c>
      <c r="U34" s="102">
        <f>S34*1.12*115</f>
        <v>154560.00000000003</v>
      </c>
      <c r="V34" s="103"/>
      <c r="W34" s="87">
        <v>2013</v>
      </c>
      <c r="X34" s="104"/>
      <c r="Y34" s="1"/>
      <c r="Z34" s="1"/>
      <c r="AA34" s="1"/>
      <c r="AB34" s="1"/>
    </row>
    <row r="35" spans="1:28" ht="63">
      <c r="A35" s="85" t="s">
        <v>211</v>
      </c>
      <c r="B35" s="86" t="s">
        <v>136</v>
      </c>
      <c r="C35" s="80" t="s">
        <v>212</v>
      </c>
      <c r="D35" s="96" t="s">
        <v>213</v>
      </c>
      <c r="E35" s="96" t="s">
        <v>214</v>
      </c>
      <c r="F35" s="105"/>
      <c r="G35" s="34" t="s">
        <v>53</v>
      </c>
      <c r="H35" s="88">
        <v>0</v>
      </c>
      <c r="I35" s="90">
        <v>750000000</v>
      </c>
      <c r="J35" s="86" t="s">
        <v>137</v>
      </c>
      <c r="K35" s="34" t="s">
        <v>134</v>
      </c>
      <c r="L35" s="86" t="s">
        <v>137</v>
      </c>
      <c r="M35" s="34" t="s">
        <v>51</v>
      </c>
      <c r="N35" s="94" t="s">
        <v>153</v>
      </c>
      <c r="O35" s="86" t="s">
        <v>146</v>
      </c>
      <c r="P35" s="94">
        <v>796</v>
      </c>
      <c r="Q35" s="94" t="s">
        <v>58</v>
      </c>
      <c r="R35" s="94">
        <v>18</v>
      </c>
      <c r="S35" s="111">
        <f>2500/1.12</f>
        <v>2232.142857142857</v>
      </c>
      <c r="T35" s="106">
        <f>S35*R35</f>
        <v>40178.57142857142</v>
      </c>
      <c r="U35" s="106">
        <f>T35*1.12</f>
        <v>44999.99999999999</v>
      </c>
      <c r="V35" s="107"/>
      <c r="W35" s="34">
        <v>2013</v>
      </c>
      <c r="X35" s="108"/>
      <c r="Y35" s="1"/>
      <c r="Z35" s="1"/>
      <c r="AA35" s="1"/>
      <c r="AB35" s="1"/>
    </row>
    <row r="36" spans="1:28" ht="24.75" customHeight="1">
      <c r="A36" s="141" t="s">
        <v>96</v>
      </c>
      <c r="B36" s="14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14">
        <f>SUM(T18:T35)</f>
        <v>6774683.001428572</v>
      </c>
      <c r="U36" s="114">
        <f>SUM(U18:U35)</f>
        <v>7587644.9695999995</v>
      </c>
      <c r="V36" s="33"/>
      <c r="W36" s="34"/>
      <c r="X36" s="34"/>
      <c r="Y36" s="1"/>
      <c r="Z36" s="1"/>
      <c r="AA36" s="1"/>
      <c r="AB36" s="1"/>
    </row>
    <row r="37" spans="1:28" ht="24.75" customHeight="1">
      <c r="A37" s="78" t="s">
        <v>215</v>
      </c>
      <c r="B37" s="7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13"/>
      <c r="U37" s="113"/>
      <c r="V37" s="33"/>
      <c r="W37" s="34"/>
      <c r="X37" s="34"/>
      <c r="Y37" s="1"/>
      <c r="Z37" s="1"/>
      <c r="AA37" s="1"/>
      <c r="AB37" s="1"/>
    </row>
    <row r="38" spans="1:28" ht="123.75" customHeight="1">
      <c r="A38" s="34" t="s">
        <v>216</v>
      </c>
      <c r="B38" s="112" t="s">
        <v>136</v>
      </c>
      <c r="C38" s="80" t="s">
        <v>217</v>
      </c>
      <c r="D38" s="96" t="s">
        <v>218</v>
      </c>
      <c r="E38" s="96" t="s">
        <v>218</v>
      </c>
      <c r="F38" s="95"/>
      <c r="G38" s="34" t="s">
        <v>53</v>
      </c>
      <c r="H38" s="88">
        <v>1</v>
      </c>
      <c r="I38" s="90">
        <v>750000000</v>
      </c>
      <c r="J38" s="86" t="s">
        <v>137</v>
      </c>
      <c r="K38" s="34" t="s">
        <v>134</v>
      </c>
      <c r="L38" s="86" t="s">
        <v>137</v>
      </c>
      <c r="M38" s="34"/>
      <c r="N38" s="34" t="s">
        <v>219</v>
      </c>
      <c r="O38" s="86" t="s">
        <v>220</v>
      </c>
      <c r="P38" s="95"/>
      <c r="Q38" s="95"/>
      <c r="R38" s="34"/>
      <c r="S38" s="91"/>
      <c r="T38" s="91">
        <v>108720</v>
      </c>
      <c r="U38" s="91">
        <f>T38*1.12</f>
        <v>121766.40000000001</v>
      </c>
      <c r="V38" s="95"/>
      <c r="W38" s="34">
        <v>2013</v>
      </c>
      <c r="X38" s="93"/>
      <c r="Y38" s="1"/>
      <c r="Z38" s="1"/>
      <c r="AA38" s="1"/>
      <c r="AB38" s="1"/>
    </row>
    <row r="39" spans="1:28" ht="24.75" customHeight="1">
      <c r="A39" s="141" t="s">
        <v>97</v>
      </c>
      <c r="B39" s="14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91">
        <v>108720</v>
      </c>
      <c r="U39" s="91">
        <f>T39*1.12</f>
        <v>121766.40000000001</v>
      </c>
      <c r="V39" s="33"/>
      <c r="W39" s="34"/>
      <c r="X39" s="34"/>
      <c r="Y39" s="1"/>
      <c r="Z39" s="1"/>
      <c r="AA39" s="1"/>
      <c r="AB39" s="1"/>
    </row>
    <row r="40" spans="1:28" ht="28.5" customHeight="1">
      <c r="A40" s="33" t="s">
        <v>98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46"/>
      <c r="U40" s="46"/>
      <c r="V40" s="33"/>
      <c r="W40" s="34"/>
      <c r="X40" s="34"/>
      <c r="Y40" s="1"/>
      <c r="Z40" s="1"/>
      <c r="AA40" s="1"/>
      <c r="AB40" s="1"/>
    </row>
    <row r="41" spans="1:28" ht="165.75" customHeight="1">
      <c r="A41" s="34" t="s">
        <v>221</v>
      </c>
      <c r="B41" s="80" t="s">
        <v>136</v>
      </c>
      <c r="C41" s="80" t="s">
        <v>222</v>
      </c>
      <c r="D41" s="96" t="s">
        <v>223</v>
      </c>
      <c r="E41" s="96" t="s">
        <v>224</v>
      </c>
      <c r="F41" s="80"/>
      <c r="G41" s="80" t="s">
        <v>53</v>
      </c>
      <c r="H41" s="81">
        <v>1</v>
      </c>
      <c r="I41" s="80">
        <v>750000000</v>
      </c>
      <c r="J41" s="80" t="s">
        <v>137</v>
      </c>
      <c r="K41" s="82" t="s">
        <v>134</v>
      </c>
      <c r="L41" s="86" t="s">
        <v>137</v>
      </c>
      <c r="M41" s="34"/>
      <c r="N41" s="94" t="s">
        <v>219</v>
      </c>
      <c r="O41" s="80" t="s">
        <v>138</v>
      </c>
      <c r="P41" s="80"/>
      <c r="Q41" s="81"/>
      <c r="R41" s="80"/>
      <c r="S41" s="91"/>
      <c r="T41" s="91">
        <v>294642.86</v>
      </c>
      <c r="U41" s="83">
        <v>330000</v>
      </c>
      <c r="V41" s="83"/>
      <c r="W41" s="34">
        <v>2013</v>
      </c>
      <c r="X41" s="83"/>
      <c r="Y41" s="1"/>
      <c r="Z41" s="1"/>
      <c r="AA41" s="1"/>
      <c r="AB41" s="1"/>
    </row>
    <row r="42" spans="1:28" ht="31.5" customHeight="1">
      <c r="A42" s="141" t="s">
        <v>99</v>
      </c>
      <c r="B42" s="14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91">
        <v>294642.86</v>
      </c>
      <c r="U42" s="83">
        <v>330000</v>
      </c>
      <c r="V42" s="33"/>
      <c r="W42" s="34"/>
      <c r="X42" s="34"/>
      <c r="Y42" s="1"/>
      <c r="Z42" s="1"/>
      <c r="AA42" s="1"/>
      <c r="AB42" s="1"/>
    </row>
    <row r="43" spans="1:28" ht="39" customHeight="1">
      <c r="A43" s="143" t="s">
        <v>100</v>
      </c>
      <c r="B43" s="144"/>
      <c r="C43" s="39"/>
      <c r="D43" s="35"/>
      <c r="E43" s="35"/>
      <c r="F43" s="35"/>
      <c r="G43" s="40"/>
      <c r="H43" s="41"/>
      <c r="I43" s="35"/>
      <c r="J43" s="42"/>
      <c r="K43" s="42"/>
      <c r="L43" s="42"/>
      <c r="M43" s="35"/>
      <c r="N43" s="43"/>
      <c r="O43" s="43"/>
      <c r="P43" s="35"/>
      <c r="Q43" s="35"/>
      <c r="R43" s="35"/>
      <c r="S43" s="44"/>
      <c r="T43" s="114">
        <f>SUM(T36,T39,T42)</f>
        <v>7178045.861428573</v>
      </c>
      <c r="U43" s="114">
        <v>8039411.36</v>
      </c>
      <c r="V43" s="35"/>
      <c r="W43" s="35"/>
      <c r="X43" s="35"/>
      <c r="Y43" s="37"/>
      <c r="Z43" s="37"/>
      <c r="AA43" s="38"/>
      <c r="AB43" s="36"/>
    </row>
    <row r="44" spans="1:28" ht="15.75">
      <c r="A44" s="61"/>
      <c r="B44" s="61"/>
      <c r="C44" s="62"/>
      <c r="D44" s="63"/>
      <c r="E44" s="63"/>
      <c r="F44" s="63"/>
      <c r="G44" s="64"/>
      <c r="H44" s="65"/>
      <c r="I44" s="63"/>
      <c r="J44" s="66"/>
      <c r="K44" s="66"/>
      <c r="L44" s="66"/>
      <c r="M44" s="63"/>
      <c r="N44" s="67"/>
      <c r="O44" s="67"/>
      <c r="P44" s="63"/>
      <c r="Q44" s="63"/>
      <c r="R44" s="63"/>
      <c r="S44" s="68"/>
      <c r="T44" s="69"/>
      <c r="U44" s="69"/>
      <c r="V44" s="63"/>
      <c r="W44" s="63"/>
      <c r="X44" s="63"/>
      <c r="Y44" s="37"/>
      <c r="Z44" s="37"/>
      <c r="AA44" s="38"/>
      <c r="AB44" s="36"/>
    </row>
    <row r="45" spans="1:28" ht="15.75">
      <c r="A45" s="139"/>
      <c r="B45" s="139"/>
      <c r="C45" s="139"/>
      <c r="D45" s="139"/>
      <c r="E45" s="139"/>
      <c r="F45" s="63"/>
      <c r="G45" s="64"/>
      <c r="H45" s="65"/>
      <c r="I45" s="63"/>
      <c r="J45" s="66"/>
      <c r="K45" s="66"/>
      <c r="L45" s="66"/>
      <c r="M45" s="63"/>
      <c r="N45" s="67"/>
      <c r="O45" s="67"/>
      <c r="P45" s="63"/>
      <c r="Q45" s="63"/>
      <c r="R45" s="63"/>
      <c r="S45" s="68"/>
      <c r="T45" s="69"/>
      <c r="U45" s="69"/>
      <c r="V45" s="63"/>
      <c r="W45" s="63"/>
      <c r="X45" s="63"/>
      <c r="Y45" s="37"/>
      <c r="Z45" s="37"/>
      <c r="AA45" s="38"/>
      <c r="AB45" s="36"/>
    </row>
    <row r="46" spans="1:28" ht="15.75">
      <c r="A46" s="61"/>
      <c r="B46" s="61"/>
      <c r="C46" s="62"/>
      <c r="D46" s="63"/>
      <c r="E46" s="63"/>
      <c r="F46" s="63"/>
      <c r="G46" s="64"/>
      <c r="H46" s="65"/>
      <c r="I46" s="63"/>
      <c r="J46" s="66"/>
      <c r="K46" s="66"/>
      <c r="L46" s="66"/>
      <c r="M46" s="63"/>
      <c r="N46" s="67"/>
      <c r="O46" s="67"/>
      <c r="P46" s="63"/>
      <c r="Q46" s="63"/>
      <c r="R46" s="63"/>
      <c r="S46" s="68"/>
      <c r="T46" s="69"/>
      <c r="U46" s="69"/>
      <c r="V46" s="63"/>
      <c r="W46" s="63"/>
      <c r="X46" s="63"/>
      <c r="Y46" s="37"/>
      <c r="Z46" s="37"/>
      <c r="AA46" s="38"/>
      <c r="AB46" s="36"/>
    </row>
    <row r="47" spans="1:28" ht="15.75">
      <c r="A47" s="74"/>
      <c r="B47" s="75"/>
      <c r="C47" s="75"/>
      <c r="D47" s="75"/>
      <c r="E47" s="76"/>
      <c r="F47" s="56"/>
      <c r="G47" s="45"/>
      <c r="H47" s="45"/>
      <c r="I47" s="4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>
      <c r="A48" s="75"/>
      <c r="B48" s="75"/>
      <c r="C48" s="75"/>
      <c r="D48" s="75"/>
      <c r="E48" s="76"/>
      <c r="F48" s="56"/>
      <c r="G48" s="45"/>
      <c r="H48" s="45"/>
      <c r="I48" s="4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33"/>
      <c r="B49" s="133"/>
      <c r="C49" s="133"/>
      <c r="D49" s="133"/>
      <c r="E49" s="59"/>
      <c r="F49" s="70"/>
      <c r="G49" s="57"/>
      <c r="H49" s="45"/>
      <c r="I49" s="4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51"/>
      <c r="B50" s="51"/>
      <c r="C50" s="51"/>
      <c r="D50" s="59"/>
      <c r="E50" s="59"/>
      <c r="F50" s="70"/>
      <c r="G50" s="57"/>
      <c r="H50" s="45"/>
      <c r="I50" s="4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51"/>
      <c r="B51" s="51"/>
      <c r="C51" s="51"/>
      <c r="D51" s="51"/>
      <c r="E51" s="51"/>
      <c r="F51" s="60"/>
      <c r="G51" s="57"/>
      <c r="H51" s="45"/>
      <c r="I51" s="4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51"/>
      <c r="B52" s="51"/>
      <c r="C52" s="51"/>
      <c r="D52" s="59"/>
      <c r="E52" s="59"/>
      <c r="F52" s="70"/>
      <c r="G52" s="57"/>
      <c r="H52" s="45"/>
      <c r="I52" s="4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>
      <c r="A53" s="140"/>
      <c r="B53" s="140"/>
      <c r="C53" s="140"/>
      <c r="D53" s="140"/>
      <c r="E53" s="58"/>
      <c r="F53" s="70"/>
      <c r="G53" s="57"/>
      <c r="H53" s="45"/>
      <c r="I53" s="4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51"/>
      <c r="B54" s="51"/>
      <c r="C54" s="51"/>
      <c r="D54" s="59"/>
      <c r="E54" s="59"/>
      <c r="F54" s="70"/>
      <c r="G54" s="57"/>
      <c r="H54" s="45"/>
      <c r="I54" s="4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51"/>
      <c r="B55" s="51"/>
      <c r="C55" s="51"/>
      <c r="D55" s="51"/>
      <c r="E55" s="51"/>
      <c r="F55" s="60"/>
      <c r="G55" s="57"/>
      <c r="H55" s="45"/>
      <c r="I55" s="4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51"/>
      <c r="B56" s="51"/>
      <c r="C56" s="51"/>
      <c r="D56" s="59"/>
      <c r="E56" s="59"/>
      <c r="F56" s="70"/>
      <c r="G56" s="57"/>
      <c r="H56" s="45"/>
      <c r="I56" s="4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51"/>
      <c r="B57" s="51"/>
      <c r="C57" s="51"/>
      <c r="D57" s="51"/>
      <c r="E57" s="51"/>
      <c r="F57" s="60"/>
      <c r="G57" s="57"/>
      <c r="H57" s="45"/>
      <c r="I57" s="4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>
      <c r="A58" s="51"/>
      <c r="B58" s="51"/>
      <c r="C58" s="51"/>
      <c r="D58" s="59"/>
      <c r="E58" s="59"/>
      <c r="F58" s="70"/>
      <c r="G58" s="57"/>
      <c r="H58" s="45"/>
      <c r="I58" s="4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>
      <c r="A59" s="51"/>
      <c r="B59" s="51"/>
      <c r="C59" s="51"/>
      <c r="D59" s="59"/>
      <c r="E59" s="59"/>
      <c r="F59" s="70"/>
      <c r="G59" s="57"/>
      <c r="H59" s="45"/>
      <c r="I59" s="4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>
      <c r="A60" s="51"/>
      <c r="B60" s="51"/>
      <c r="C60" s="51"/>
      <c r="D60" s="59"/>
      <c r="E60" s="59"/>
      <c r="F60" s="70"/>
      <c r="G60" s="57"/>
      <c r="H60" s="45"/>
      <c r="I60" s="4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>
      <c r="A61" s="51"/>
      <c r="B61" s="51"/>
      <c r="C61" s="51"/>
      <c r="D61" s="51"/>
      <c r="E61" s="51"/>
      <c r="F61" s="70"/>
      <c r="G61" s="57"/>
      <c r="H61" s="45"/>
      <c r="I61" s="4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51"/>
      <c r="B62" s="51"/>
      <c r="C62" s="51"/>
      <c r="D62" s="59"/>
      <c r="E62" s="59"/>
      <c r="F62" s="70"/>
      <c r="G62" s="57"/>
      <c r="H62" s="45"/>
      <c r="I62" s="4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>
      <c r="A63" s="51"/>
      <c r="B63" s="51"/>
      <c r="C63" s="51"/>
      <c r="D63" s="59"/>
      <c r="E63" s="58"/>
      <c r="F63" s="58"/>
      <c r="G63" s="58"/>
      <c r="H63" s="55"/>
      <c r="I63" s="5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51"/>
      <c r="B64" s="51"/>
      <c r="C64" s="51"/>
      <c r="D64" s="59"/>
      <c r="E64" s="59"/>
      <c r="F64" s="70"/>
      <c r="G64" s="57"/>
      <c r="H64" s="45"/>
      <c r="I64" s="4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51"/>
      <c r="B65" s="51"/>
      <c r="C65" s="51"/>
      <c r="D65" s="51"/>
      <c r="E65" s="51"/>
      <c r="F65" s="70"/>
      <c r="G65" s="57"/>
      <c r="I65" s="4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51"/>
      <c r="B66" s="51"/>
      <c r="C66" s="51"/>
      <c r="D66" s="59"/>
      <c r="E66" s="59"/>
      <c r="F66" s="70"/>
      <c r="G66" s="57"/>
      <c r="H66" s="45"/>
      <c r="I66" s="4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51"/>
      <c r="B67" s="51"/>
      <c r="C67" s="51"/>
      <c r="D67" s="51"/>
      <c r="E67" s="51"/>
      <c r="F67" s="70"/>
      <c r="G67" s="57"/>
      <c r="H67" s="45"/>
      <c r="I67" s="4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51"/>
      <c r="B68" s="51"/>
      <c r="C68" s="51"/>
      <c r="D68" s="59"/>
      <c r="E68" s="59"/>
      <c r="F68" s="70"/>
      <c r="G68" s="57"/>
      <c r="H68" s="45"/>
      <c r="I68" s="4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>
      <c r="A69" s="51"/>
      <c r="B69" s="51"/>
      <c r="C69" s="51"/>
      <c r="D69" s="51"/>
      <c r="E69" s="51"/>
      <c r="F69" s="70"/>
      <c r="G69" s="57"/>
      <c r="I69" s="4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>
      <c r="A70" s="51"/>
      <c r="B70" s="51"/>
      <c r="C70" s="51"/>
      <c r="D70" s="59"/>
      <c r="E70" s="59"/>
      <c r="F70" s="70"/>
      <c r="G70" s="57"/>
      <c r="H70" s="45"/>
      <c r="I70" s="4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>
      <c r="A71" s="51"/>
      <c r="B71" s="51"/>
      <c r="C71" s="51"/>
      <c r="D71" s="51"/>
      <c r="E71" s="51"/>
      <c r="F71" s="70"/>
      <c r="G71" s="57"/>
      <c r="I71" s="4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59"/>
      <c r="B72" s="59"/>
      <c r="C72" s="59"/>
      <c r="D72" s="59"/>
      <c r="E72" s="59"/>
      <c r="F72" s="70"/>
      <c r="G72" s="57"/>
      <c r="H72" s="45"/>
      <c r="I72" s="4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>
      <c r="A73" s="51"/>
      <c r="B73" s="51"/>
      <c r="C73" s="51"/>
      <c r="D73" s="51"/>
      <c r="E73" s="51"/>
      <c r="F73" s="71"/>
      <c r="G73" s="57"/>
      <c r="I73" s="3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>
      <c r="A74" s="73"/>
      <c r="B74" s="73"/>
      <c r="C74" s="73"/>
      <c r="D74" s="73"/>
      <c r="E74" s="73"/>
      <c r="F74" s="60"/>
      <c r="G74" s="6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>
      <c r="A75" s="77"/>
      <c r="B75" s="73"/>
      <c r="C75" s="73"/>
      <c r="D75" s="73"/>
      <c r="E75" s="73"/>
      <c r="F75" s="60"/>
      <c r="G75" s="6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</sheetData>
  <sheetProtection/>
  <mergeCells count="33">
    <mergeCell ref="A45:E45"/>
    <mergeCell ref="A53:D53"/>
    <mergeCell ref="A36:B36"/>
    <mergeCell ref="A42:B42"/>
    <mergeCell ref="A43:B43"/>
    <mergeCell ref="A39:B39"/>
    <mergeCell ref="E14:E15"/>
    <mergeCell ref="K14:K15"/>
    <mergeCell ref="F14:F15"/>
    <mergeCell ref="H14:H15"/>
    <mergeCell ref="M14:M15"/>
    <mergeCell ref="G14:G15"/>
    <mergeCell ref="I14:I15"/>
    <mergeCell ref="J14:J15"/>
    <mergeCell ref="O14:O15"/>
    <mergeCell ref="N14:N15"/>
    <mergeCell ref="S14:S15"/>
    <mergeCell ref="T14:T15"/>
    <mergeCell ref="R14:R15"/>
    <mergeCell ref="Y14:Y15"/>
    <mergeCell ref="W14:W15"/>
    <mergeCell ref="X14:X15"/>
    <mergeCell ref="U14:U15"/>
    <mergeCell ref="A10:X10"/>
    <mergeCell ref="A49:D49"/>
    <mergeCell ref="A14:A15"/>
    <mergeCell ref="B14:B15"/>
    <mergeCell ref="C14:C15"/>
    <mergeCell ref="D14:D15"/>
    <mergeCell ref="V14:V15"/>
    <mergeCell ref="L14:L15"/>
    <mergeCell ref="P14:P15"/>
    <mergeCell ref="Q14:Q15"/>
  </mergeCells>
  <printOptions/>
  <pageMargins left="0.7" right="0.7" top="0.75" bottom="0.75" header="0.3" footer="0.3"/>
  <pageSetup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AMajenova</cp:lastModifiedBy>
  <cp:lastPrinted>2013-07-22T10:39:53Z</cp:lastPrinted>
  <dcterms:created xsi:type="dcterms:W3CDTF">1996-10-08T23:32:33Z</dcterms:created>
  <dcterms:modified xsi:type="dcterms:W3CDTF">2013-08-02T04:57:54Z</dcterms:modified>
  <cp:category/>
  <cp:version/>
  <cp:contentType/>
  <cp:contentStatus/>
</cp:coreProperties>
</file>